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firstSheet="1" activeTab="1"/>
  </bookViews>
  <sheets>
    <sheet name="CANT wc 1er nivel" sheetId="1" r:id="rId1"/>
    <sheet name="PRESUPUETO OFICIAL" sheetId="2" r:id="rId2"/>
  </sheets>
  <externalReferences>
    <externalReference r:id="rId5"/>
    <externalReference r:id="rId6"/>
    <externalReference r:id="rId7"/>
    <externalReference r:id="rId8"/>
  </externalReferences>
  <definedNames>
    <definedName name="_PP1" localSheetId="1">#REF!</definedName>
    <definedName name="_PP1">#REF!</definedName>
    <definedName name="_PP10" localSheetId="1">#REF!</definedName>
    <definedName name="_PP10">#REF!</definedName>
    <definedName name="_PP11" localSheetId="1">#REF!</definedName>
    <definedName name="_PP11">#REF!</definedName>
    <definedName name="_PP12" localSheetId="1">#REF!</definedName>
    <definedName name="_PP12">#REF!</definedName>
    <definedName name="_PP13" localSheetId="1">#REF!</definedName>
    <definedName name="_PP13">#REF!</definedName>
    <definedName name="_PP14" localSheetId="1">#REF!</definedName>
    <definedName name="_PP14">#REF!</definedName>
    <definedName name="_PP2" localSheetId="1">#REF!</definedName>
    <definedName name="_PP2">#REF!</definedName>
    <definedName name="_PP3" localSheetId="1">#REF!</definedName>
    <definedName name="_PP3">#REF!</definedName>
    <definedName name="_PP4" localSheetId="1">#REF!</definedName>
    <definedName name="_PP4">#REF!</definedName>
    <definedName name="_PP5" localSheetId="1">#REF!</definedName>
    <definedName name="_PP5">#REF!</definedName>
    <definedName name="_PP6" localSheetId="1">#REF!</definedName>
    <definedName name="_PP6">#REF!</definedName>
    <definedName name="_PP7" localSheetId="1">#REF!</definedName>
    <definedName name="_PP7">#REF!</definedName>
    <definedName name="_PP8" localSheetId="1">#REF!</definedName>
    <definedName name="_PP8">#REF!</definedName>
    <definedName name="_PP9" localSheetId="1">#REF!</definedName>
    <definedName name="_PP9">#REF!</definedName>
    <definedName name="ACTA" localSheetId="1">'[1]ACTA 01 OBRA'!#REF!</definedName>
    <definedName name="ACTA">'[1]ACTA 01 OBRA'!#REF!</definedName>
    <definedName name="ANTICIPO" localSheetId="1">#REF!</definedName>
    <definedName name="ANTICIPO">#REF!</definedName>
    <definedName name="AUI" localSheetId="1">#REF!</definedName>
    <definedName name="AUI">#REF!</definedName>
    <definedName name="BudgetTab" localSheetId="0">#REF!</definedName>
    <definedName name="BudgetTab" localSheetId="1">#REF!</definedName>
    <definedName name="BudgetTab">#REF!</definedName>
    <definedName name="BuiltIn_Print_Area" localSheetId="0">#REF!</definedName>
    <definedName name="BuiltIn_Print_Area" localSheetId="1">#REF!</definedName>
    <definedName name="BuiltIn_Print_Area">#REF!</definedName>
    <definedName name="BuiltIn_Print_Area___2" localSheetId="0">#REF!</definedName>
    <definedName name="BuiltIn_Print_Area___2" localSheetId="1">#REF!</definedName>
    <definedName name="BuiltIn_Print_Area___2">#REF!</definedName>
    <definedName name="BuiltIn_Print_Titles" localSheetId="0">#REF!</definedName>
    <definedName name="BuiltIn_Print_Titles" localSheetId="1">#REF!</definedName>
    <definedName name="BuiltIn_Print_Titles">#REF!</definedName>
    <definedName name="C_" localSheetId="0">#REF!</definedName>
    <definedName name="C_" localSheetId="1">#REF!</definedName>
    <definedName name="C_">#REF!</definedName>
    <definedName name="cc" localSheetId="0">#REF!</definedName>
    <definedName name="cc" localSheetId="1">#REF!</definedName>
    <definedName name="cc">#REF!</definedName>
    <definedName name="componentes">'[2]Listado'!$U$2:$U$9</definedName>
    <definedName name="CONSTRUCTOR" localSheetId="1">#REF!</definedName>
    <definedName name="CONSTRUCTOR">#REF!</definedName>
    <definedName name="ddd" localSheetId="0">#REF!</definedName>
    <definedName name="ddd" localSheetId="1">#REF!</definedName>
    <definedName name="ddd">#REF!</definedName>
    <definedName name="descentralizadas" localSheetId="0">#REF!</definedName>
    <definedName name="descentralizadas" localSheetId="1">#REF!</definedName>
    <definedName name="descentralizadas">#REF!</definedName>
    <definedName name="dfd" localSheetId="0">#REF!</definedName>
    <definedName name="dfd" localSheetId="1">#REF!</definedName>
    <definedName name="dfd">#REF!</definedName>
    <definedName name="ent_financiadoras">'[3]Entidades Financiadoras'!$A$1:$A$523</definedName>
    <definedName name="Formaleta" localSheetId="0">#REF!</definedName>
    <definedName name="Formaleta" localSheetId="1">#REF!</definedName>
    <definedName name="Formaleta">#REF!</definedName>
    <definedName name="FORMALETA1" localSheetId="1">#REF!</definedName>
    <definedName name="FORMALETA1">#REF!</definedName>
    <definedName name="gg" localSheetId="0">#REF!</definedName>
    <definedName name="gg" localSheetId="1">#REF!</definedName>
    <definedName name="gg">#REF!</definedName>
    <definedName name="ggg" localSheetId="0">#REF!</definedName>
    <definedName name="ggg" localSheetId="1">#REF!</definedName>
    <definedName name="ggg">#REF!</definedName>
    <definedName name="inf" localSheetId="1">#REF!</definedName>
    <definedName name="inf">#REF!</definedName>
    <definedName name="INICIA" localSheetId="1">#REF!</definedName>
    <definedName name="INICIA">#REF!</definedName>
    <definedName name="INTERVENTOR" localSheetId="1">#REF!</definedName>
    <definedName name="INTERVENTOR">#REF!</definedName>
    <definedName name="ipse" localSheetId="0">#REF!</definedName>
    <definedName name="ipse" localSheetId="1">#REF!</definedName>
    <definedName name="ipse">#REF!</definedName>
    <definedName name="L_" localSheetId="0">#REF!</definedName>
    <definedName name="L_" localSheetId="1">#REF!</definedName>
    <definedName name="L_">#REF!</definedName>
    <definedName name="marco" localSheetId="0">#REF!</definedName>
    <definedName name="marco" localSheetId="1">#REF!</definedName>
    <definedName name="marco">#REF!</definedName>
    <definedName name="NI" localSheetId="1">#REF!</definedName>
    <definedName name="NI">#REF!</definedName>
    <definedName name="objetivospolítica" localSheetId="0">#REF!</definedName>
    <definedName name="objetivospolítica" localSheetId="1">#REF!</definedName>
    <definedName name="objetivospolítica">#REF!</definedName>
    <definedName name="P0" localSheetId="1">#REF!</definedName>
    <definedName name="P0">#REF!</definedName>
    <definedName name="PLAZO" localSheetId="1">#REF!</definedName>
    <definedName name="PLAZO">#REF!</definedName>
    <definedName name="porcentaje" localSheetId="0">#REF!</definedName>
    <definedName name="porcentaje" localSheetId="1">#REF!</definedName>
    <definedName name="porcentaje">#REF!</definedName>
    <definedName name="producto" localSheetId="0">#REF!</definedName>
    <definedName name="producto" localSheetId="1">#REF!</definedName>
    <definedName name="producto">#REF!</definedName>
    <definedName name="q_t_" localSheetId="0">#REF!</definedName>
    <definedName name="q_t_" localSheetId="1">#REF!</definedName>
    <definedName name="q_t_">#REF!</definedName>
    <definedName name="q0" localSheetId="0">#REF!</definedName>
    <definedName name="q0" localSheetId="1">#REF!</definedName>
    <definedName name="q0">#REF!</definedName>
    <definedName name="R_" localSheetId="0">#REF!</definedName>
    <definedName name="R_" localSheetId="1">#REF!</definedName>
    <definedName name="R_">#REF!</definedName>
    <definedName name="res_amazonas" localSheetId="0">#REF!</definedName>
    <definedName name="res_amazonas" localSheetId="1">#REF!</definedName>
    <definedName name="res_amazonas">#REF!</definedName>
    <definedName name="res_antioquia" localSheetId="0">#REF!</definedName>
    <definedName name="res_antioquia" localSheetId="1">#REF!</definedName>
    <definedName name="res_antioquia">#REF!</definedName>
    <definedName name="res_arauca" localSheetId="0">#REF!</definedName>
    <definedName name="res_arauca" localSheetId="1">#REF!</definedName>
    <definedName name="res_arauca">#REF!</definedName>
    <definedName name="res_boyacá" localSheetId="0">#REF!</definedName>
    <definedName name="res_boyacá" localSheetId="1">#REF!</definedName>
    <definedName name="res_boyacá">#REF!</definedName>
    <definedName name="res_caldas" localSheetId="0">#REF!</definedName>
    <definedName name="res_caldas" localSheetId="1">#REF!</definedName>
    <definedName name="res_caldas">#REF!</definedName>
    <definedName name="res_caquetá" localSheetId="0">#REF!</definedName>
    <definedName name="res_caquetá" localSheetId="1">#REF!</definedName>
    <definedName name="res_caquetá">#REF!</definedName>
    <definedName name="res_casanare" localSheetId="0">#REF!</definedName>
    <definedName name="res_casanare" localSheetId="1">#REF!</definedName>
    <definedName name="res_casanare">#REF!</definedName>
    <definedName name="res_cauca" localSheetId="0">#REF!</definedName>
    <definedName name="res_cauca" localSheetId="1">#REF!</definedName>
    <definedName name="res_cauca">#REF!</definedName>
    <definedName name="res_cesar" localSheetId="0">#REF!</definedName>
    <definedName name="res_cesar" localSheetId="1">#REF!</definedName>
    <definedName name="res_cesar">#REF!</definedName>
    <definedName name="res_chocó" localSheetId="0">#REF!</definedName>
    <definedName name="res_chocó" localSheetId="1">#REF!</definedName>
    <definedName name="res_chocó">#REF!</definedName>
    <definedName name="res_córdoba" localSheetId="0">#REF!</definedName>
    <definedName name="res_córdoba" localSheetId="1">#REF!</definedName>
    <definedName name="res_córdoba">#REF!</definedName>
    <definedName name="res_guainía" localSheetId="0">#REF!</definedName>
    <definedName name="res_guainía" localSheetId="1">#REF!</definedName>
    <definedName name="res_guainía">#REF!</definedName>
    <definedName name="res_guajira" localSheetId="0">#REF!</definedName>
    <definedName name="res_guajira" localSheetId="1">#REF!</definedName>
    <definedName name="res_guajira">#REF!</definedName>
    <definedName name="res_guaviare" localSheetId="0">#REF!</definedName>
    <definedName name="res_guaviare" localSheetId="1">#REF!</definedName>
    <definedName name="res_guaviare">#REF!</definedName>
    <definedName name="res_huila" localSheetId="0">#REF!</definedName>
    <definedName name="res_huila" localSheetId="1">#REF!</definedName>
    <definedName name="res_huila">#REF!</definedName>
    <definedName name="res_magdalena" localSheetId="0">#REF!</definedName>
    <definedName name="res_magdalena" localSheetId="1">#REF!</definedName>
    <definedName name="res_magdalena">#REF!</definedName>
    <definedName name="res_meta" localSheetId="0">#REF!</definedName>
    <definedName name="res_meta" localSheetId="1">#REF!</definedName>
    <definedName name="res_meta">#REF!</definedName>
    <definedName name="res_nariño" localSheetId="0">#REF!</definedName>
    <definedName name="res_nariño" localSheetId="1">#REF!</definedName>
    <definedName name="res_nariño">#REF!</definedName>
    <definedName name="res_ntesantander" localSheetId="0">#REF!</definedName>
    <definedName name="res_ntesantander" localSheetId="1">#REF!</definedName>
    <definedName name="res_ntesantander">#REF!</definedName>
    <definedName name="res_putumayo" localSheetId="0">#REF!</definedName>
    <definedName name="res_putumayo" localSheetId="1">#REF!</definedName>
    <definedName name="res_putumayo">#REF!</definedName>
    <definedName name="res_risaralda" localSheetId="0">#REF!</definedName>
    <definedName name="res_risaralda" localSheetId="1">#REF!</definedName>
    <definedName name="res_risaralda">#REF!</definedName>
    <definedName name="res_santander" localSheetId="0">#REF!</definedName>
    <definedName name="res_santander" localSheetId="1">#REF!</definedName>
    <definedName name="res_santander">#REF!</definedName>
    <definedName name="res_sucre" localSheetId="0">#REF!</definedName>
    <definedName name="res_sucre" localSheetId="1">#REF!</definedName>
    <definedName name="res_sucre">#REF!</definedName>
    <definedName name="res_tolima" localSheetId="0">#REF!</definedName>
    <definedName name="res_tolima" localSheetId="1">#REF!</definedName>
    <definedName name="res_tolima">#REF!</definedName>
    <definedName name="res_valle" localSheetId="0">#REF!</definedName>
    <definedName name="res_valle" localSheetId="1">#REF!</definedName>
    <definedName name="res_valle">#REF!</definedName>
    <definedName name="res_vaupés" localSheetId="0">#REF!</definedName>
    <definedName name="res_vaupés" localSheetId="1">#REF!</definedName>
    <definedName name="res_vaupés">#REF!</definedName>
    <definedName name="res_vichada" localSheetId="0">#REF!</definedName>
    <definedName name="res_vichada" localSheetId="1">#REF!</definedName>
    <definedName name="res_vichada">#REF!</definedName>
    <definedName name="t_" localSheetId="0">#REF!</definedName>
    <definedName name="t_" localSheetId="1">#REF!</definedName>
    <definedName name="t_">#REF!</definedName>
    <definedName name="_xlnm.Print_Titles" localSheetId="0">'CANT wc 1er nivel'!$2:$3</definedName>
    <definedName name="_xlnm.Print_Titles" localSheetId="1">'PRESUPUETO OFICIAL'!$1:$7</definedName>
    <definedName name="unidades">'[2]Listado'!$AI$2:$AI$85</definedName>
    <definedName name="VACUMULADO" localSheetId="1">#REF!</definedName>
    <definedName name="VACUMULADO">#REF!</definedName>
    <definedName name="val_rps" localSheetId="0">#REF!</definedName>
    <definedName name="val_rps" localSheetId="1">#REF!</definedName>
    <definedName name="val_rps">#REF!</definedName>
    <definedName name="VALOR1" localSheetId="1">#REF!</definedName>
    <definedName name="VALOR1">#REF!</definedName>
    <definedName name="VALOR2" localSheetId="1">#REF!</definedName>
    <definedName name="VALOR2">#REF!</definedName>
    <definedName name="vcontrato" localSheetId="1">#REF!</definedName>
    <definedName name="vcontrato">#REF!</definedName>
    <definedName name="VENCIMIENTO" localSheetId="1">#REF!</definedName>
    <definedName name="VENCIMIENTO">#REF!</definedName>
  </definedNames>
  <calcPr fullCalcOnLoad="1"/>
</workbook>
</file>

<file path=xl/sharedStrings.xml><?xml version="1.0" encoding="utf-8"?>
<sst xmlns="http://schemas.openxmlformats.org/spreadsheetml/2006/main" count="376" uniqueCount="152">
  <si>
    <t>CANTIDADES DE OBRA DE CONTROL</t>
  </si>
  <si>
    <t>HIERRO   KG</t>
  </si>
  <si>
    <t>EJE</t>
  </si>
  <si>
    <t>DESCRIPCIÓN</t>
  </si>
  <si>
    <t>DIMENSIONES</t>
  </si>
  <si>
    <t>CANTIDADES</t>
  </si>
  <si>
    <t>No.</t>
  </si>
  <si>
    <t>FIGURA</t>
  </si>
  <si>
    <t>LONGITUD</t>
  </si>
  <si>
    <t>ALTO</t>
  </si>
  <si>
    <t>CANT.</t>
  </si>
  <si>
    <t>UND.</t>
  </si>
  <si>
    <t>SUBTOTAL</t>
  </si>
  <si>
    <t>TOTAL</t>
  </si>
  <si>
    <t>DIAM</t>
  </si>
  <si>
    <t>FY</t>
  </si>
  <si>
    <t>LONG</t>
  </si>
  <si>
    <t>CANT</t>
  </si>
  <si>
    <t>FACT</t>
  </si>
  <si>
    <t>1--2</t>
  </si>
  <si>
    <t>2--3</t>
  </si>
  <si>
    <t>12% DE DESPERDICIO</t>
  </si>
  <si>
    <t>TOTAL HIERRO DE BOCATOMA EN KG</t>
  </si>
  <si>
    <t>ANCHO</t>
  </si>
  <si>
    <t>factor</t>
  </si>
  <si>
    <t>VR. UNITARIO</t>
  </si>
  <si>
    <t>M3</t>
  </si>
  <si>
    <t>ML</t>
  </si>
  <si>
    <t>M2</t>
  </si>
  <si>
    <t>UND</t>
  </si>
  <si>
    <t xml:space="preserve">                       UNIVERSIDAD DEL CAUCA</t>
  </si>
  <si>
    <t xml:space="preserve">                       VICERRECTORIA ADMINISTRATIVA</t>
  </si>
  <si>
    <t xml:space="preserve">                       DIRECCION ADMINISTRATIVA Y DE SERVICIOS</t>
  </si>
  <si>
    <t xml:space="preserve">                      UNIDAD DE DESARROLLO DE INFRAESTRUCTURA</t>
  </si>
  <si>
    <t xml:space="preserve">ÍTEM </t>
  </si>
  <si>
    <t>UNID.</t>
  </si>
  <si>
    <t>VR. TOTAL</t>
  </si>
  <si>
    <t>BAÑOS 1ER. PISO - CONTIGUO AL LABORATORIO DE HIDRAULICA FACULTAD DE INGENIERIA CIVIL</t>
  </si>
  <si>
    <t>PRELIMINARES</t>
  </si>
  <si>
    <t xml:space="preserve"> </t>
  </si>
  <si>
    <t>Desmonte de aparatos  sanitarios incluye traslado a la División Administrativa de Servicios DAS</t>
  </si>
  <si>
    <t>Und</t>
  </si>
  <si>
    <t>Desmonte de puertas de madera ancho 0,90 Mt incluye traslado a la División Administrativa de Servicios DAS</t>
  </si>
  <si>
    <t>Desmonte Dispensadores de Papel</t>
  </si>
  <si>
    <t>Desmonte de puntos eléctricos</t>
  </si>
  <si>
    <t>Desmonte de divisiones metálicas de baño, incluye traslado a la División Administrativa de Servicios DAS</t>
  </si>
  <si>
    <t>Demolición muro y enchape</t>
  </si>
  <si>
    <t>Demolición repello esp promedio 0,04 mt</t>
  </si>
  <si>
    <t xml:space="preserve">Demolicion de viga en concreto reforzado </t>
  </si>
  <si>
    <t>Demolicion de mesones  incluye demolición de enchape</t>
  </si>
  <si>
    <t xml:space="preserve">Demolición de enchape de pared incluye demolición repello </t>
  </si>
  <si>
    <t xml:space="preserve">Limpieza, lijada y pintura esmalte Ventana Metálica </t>
  </si>
  <si>
    <t xml:space="preserve">Limpieza de vidrios ventanas </t>
  </si>
  <si>
    <t>Demolición piso existente en cerámica</t>
  </si>
  <si>
    <t>Demolicion piso primario esp hasta 0,10 mt</t>
  </si>
  <si>
    <t>Retiro de tubería hidraulica y sanitaria existente, incluye excavación</t>
  </si>
  <si>
    <t>Retiro de escombros</t>
  </si>
  <si>
    <t>Empalme de tubería PVC 8" a caja de inspección o a colector existente</t>
  </si>
  <si>
    <t xml:space="preserve">MAMPOSTERÍA REPELLO </t>
  </si>
  <si>
    <t>Muros ladrillo en soga sucio, mortero 1:4</t>
  </si>
  <si>
    <t>Repello carteras con mortero 1:3</t>
  </si>
  <si>
    <t>Repellos mortero 1:3</t>
  </si>
  <si>
    <t xml:space="preserve">INSTALACIONES HIDROSANITARIAS </t>
  </si>
  <si>
    <t>Sum inst tubería PVC diam 4" sanitaria, TP</t>
  </si>
  <si>
    <t>Sum inst tubería PVC diam 3" ventilación</t>
  </si>
  <si>
    <t>Sum inst tubería PVC diam 2" sanitaria, TP</t>
  </si>
  <si>
    <t>Caja de inspección de 80*80 cms. En mamposteria incluye tapa en concreto reforzado espesor 10 cms. con varilla D=3/8"  separación cada 15 cms. En ambas direcciones</t>
  </si>
  <si>
    <t>Punto sanitario 4" PVC, incluye accesorios</t>
  </si>
  <si>
    <t>Punto sanitario 2" PVC, incluye accesorios</t>
  </si>
  <si>
    <t>Suministro  e instalación llave de paso de 1/2" metálica RED WHITE, incluye accesorios PVC</t>
  </si>
  <si>
    <t>Punto hidraulico 1/2" PVC, incluye accesorios</t>
  </si>
  <si>
    <t xml:space="preserve">Suministro e instalación rejillas metálicas con sosco 2" </t>
  </si>
  <si>
    <t>Sellos para puntos hidraulicos y sanitarios</t>
  </si>
  <si>
    <t>MESONES</t>
  </si>
  <si>
    <t>Construcción de mesones  en concreto de 21 MPA ancho 0,60m espesor 0,07 refuerzo con varilla de 3/8" cada 15cm en ambas direcciones</t>
  </si>
  <si>
    <t>Construcción de acabado  en granito pulido blanco No. 5, salpicadero en media caña h= 0.10, para mesones, incluye carteras, dilataciones en bronce, ancho del mesón=0,60, cartera lateral = 0,10</t>
  </si>
  <si>
    <t>PISOS</t>
  </si>
  <si>
    <t>Piso en concreto 8cm de espesor 3000PSI  21 Mpa</t>
  </si>
  <si>
    <t>ENCHAPES</t>
  </si>
  <si>
    <t>Suministro e instalación de cerámica Valencia primera calidad de 0.20 x 0.30, color beige para muros ref. 286019001</t>
  </si>
  <si>
    <t>Sum e Inst Cerámica piso antideslizante (.20x.20) primera calidad, incluye mortero de nivel.</t>
  </si>
  <si>
    <t>Suministro e instalación de guardaescoba de iguales caracteristicas que la cerámica de piso</t>
  </si>
  <si>
    <t>INSTALACIONES ELÉCTRICAS</t>
  </si>
  <si>
    <t>Suministro e instalación de Luminaria fluorescente de sobreponer T8 2x2x32 W, balasto electronico autorango, Fondo blanco, incluye tubos.</t>
  </si>
  <si>
    <t>Salida para iluminación 110 Voltios en conduit  metálico galvanizado 3/4"  con accesorios.   Conductores No.12 AWG -THHN -THWN Centelsa y un conductor No.12 AWG -THHN-THWN /Cu  Centelsa (verde) línea a tierra, cajas galvanizadas octogonales" (4 x 4" donde se requiera) desde bandeja portacables hasta caja de aparatear</t>
  </si>
  <si>
    <t>Salidas para  tomas dobles monofásicos normales con polo a tierra. Incluye toma  15 Amp. Levitón. Ductos conduit  metálico galvanizado 3/4" con accesorios. Conductores No. 12 AWG-THHN-THWN/Cu.(Verde) Centelsa. Línea a tierra en conductor No.12 AWG-THHN-THWN/Cu. Centelsa (verde) cajas galvanizadas 2 x 4" (4 x 4" donde se requiera) desde bandeja portacables hasta caja de aparatear</t>
  </si>
  <si>
    <t>CARPINTERÍA METÁLICA</t>
  </si>
  <si>
    <t xml:space="preserve">Construcción e instalación de puerta, en aluminio una nave,  Ref. T-87,  11/2"*11/2",  enchapada, aluminio anodizado natural F-06.  Acabado certificado por el fabricante.  Dimensión total de la puerta 1,10 x h=2.20 (ver esquema), parte superior con cuerpo fijo h=0.20m, incluye marco aluminio y chapa SCHLAGE. </t>
  </si>
  <si>
    <t xml:space="preserve">Construcción e instalación de puerta, en aluminio una nave,  Ref. T-87,  11/2"*11/2",  enchapada, aluminio anodizado natural F-06.  Acabado certificado por el fabricante.  Dimensión total de la puerta 0,90 x h=2.20 (ver esquema), parte superior con cuerpo fijo h=0.20m, incluye marco aluminio y chapa SCHLAGE. </t>
  </si>
  <si>
    <t>Construcción  e instalación de divisiónes en aluminio para baños, anodizado natural con perfileria de 1" x 1" T 77 y T 78 con pisavidrios en U referencia U 68 con empaques de neopreno; enchape F 06. Puertas con perfil vertical ALN 388  y Horizontal ALN390, con pasador y manija. Altura de la división dos metros de enchape con 0.20 metros libres en area inferior, acabado certificado por fabricante.NOTA: El total de metros cuadrados incluye cinco puertas de 0.60 metros de ancho y dos puertas de 1.10 mts.</t>
  </si>
  <si>
    <t>APARATOS SANITARIOS</t>
  </si>
  <si>
    <t>Suministro e instalación de dispensadores de papel</t>
  </si>
  <si>
    <t>UN</t>
  </si>
  <si>
    <t>Sum. e instalación de sanitario completo Ref. STILO 30535 Color: BONE, incluye  acople de manguera y accesorios</t>
  </si>
  <si>
    <t>Suministro e instalación de sanitario para discapacitados completo Ref. Aquajet confort height 026-40 Color: BONE  incluye acoples de manguera y accesorios</t>
  </si>
  <si>
    <t>Suministro e instalación de lavamanos de sobreponer Ref. Marsella 01301 Color:  BONE, incluye llave automática para lavamanos Ref. 947120001, acople manguera lavamanos y sifón desagüe lavamanos Ref. 931430001</t>
  </si>
  <si>
    <t xml:space="preserve">Suministro e instalación de orinal santafé   Ref. 00401 Color: BONE, incluye grifería para orinal automática Ref.703200001,  acoples y accesorios y sifón orinal en P/santafé </t>
  </si>
  <si>
    <t>Construcción lavatrapeadores enchapado, incluye grifo</t>
  </si>
  <si>
    <t>CARPINTERÍA EN MADERA</t>
  </si>
  <si>
    <t>Mt2</t>
  </si>
  <si>
    <t>PINTURA Y ACABADOS</t>
  </si>
  <si>
    <t>Estuco para cielos</t>
  </si>
  <si>
    <t>Estuco para carteras</t>
  </si>
  <si>
    <t>Ml</t>
  </si>
  <si>
    <t>Pintura vinilo tipo 1 a tres manos para muros, incluye resanes y estuco en áreas afectadas</t>
  </si>
  <si>
    <t>OTROS</t>
  </si>
  <si>
    <t>AIU 25%</t>
  </si>
  <si>
    <t>COSTO INDIRECTO +COSTO DIRECTO</t>
  </si>
  <si>
    <t>IVA 16% SOBRE LA UTILIDAD 5%</t>
  </si>
  <si>
    <t>COSTO TOTAL</t>
  </si>
  <si>
    <t>BAÑOS 4to. PISO - CONTIGUO AL DEPARTAMENTO DE ESTRUCTURAS DE LA FACULTAD DE INGENIERIA CIVIL</t>
  </si>
  <si>
    <t>Demonte de Cielo Raso y Cubierta A.C.</t>
  </si>
  <si>
    <t>Demolición repello esp 0,04mt</t>
  </si>
  <si>
    <t xml:space="preserve">Demolicion piso primario </t>
  </si>
  <si>
    <t>Retiro de tubería hidráulica y sanitaria existente</t>
  </si>
  <si>
    <t>Empalme de tubería PVC a colector existente</t>
  </si>
  <si>
    <t>Muros ladrillo en soga sucio culatas, mortero 1:4</t>
  </si>
  <si>
    <t>Sum inst tubería PVC diam 4" sanitaria. TP</t>
  </si>
  <si>
    <t>Sum inst tubería PVC diam 2" sanitaria. TP</t>
  </si>
  <si>
    <t>Punto sanitario 2" PVC</t>
  </si>
  <si>
    <t>Suministro  e instalación llave de paso de 1/2"</t>
  </si>
  <si>
    <t>Punto hidraulico 1/2" PVC</t>
  </si>
  <si>
    <t>Suministro e instalación rejillas con sosco 2" combinada</t>
  </si>
  <si>
    <t>Construcción de acabado  en granito pulido blanco No. 2, salpicadero en media caña h= 0.10, para mesones, incluye carteras, dilataciones en bronce, ancho del mesón=0,60, cartera lateral = 0,10</t>
  </si>
  <si>
    <t>Sum e Inst Cerámica piso antideslizante (.20x.20) primera calidad</t>
  </si>
  <si>
    <t>Suministro e instalación de lámpara imperio 2 x 54 W/32 W/120 V, piramidal, con rejilla especular 2".   2 x 1 x 16 celdas chasis coll rolled calibre 26, pintura poliestérica color blanco, libre de amarillamiento, multivoltaje, incluye tubos.</t>
  </si>
  <si>
    <t>Balas Luminarias sobre mesones</t>
  </si>
  <si>
    <t>Salidas para  tomas dobles monofásicos normales con polo a tierra. Incluye tubería conduit y caja 2x4 metálica</t>
  </si>
  <si>
    <t>Construcción e instalación de puerta, en aluminio una nave,  Ref. T-87,  11/2"*11/2",  enchapada, aluminio anodizado natural F-06.  Acabado certificado por el fabricante.  Dimensión total de la puerta 0.90 x h=2.15 (ver esquema), parte superior con cuerpo fijo h=0.20m, incluye marco aluminio y chapa SCHLAGE.</t>
  </si>
  <si>
    <t xml:space="preserve">Construcción  e instalación de divisiónes en aluminio para orinales, anodizado natural con perfileria de 1" x 1" </t>
  </si>
  <si>
    <t>Construcción  e instalación de divisiónes en aluminio para baños, anodizado natural con perfileria de 1" x 1" T 77 y T 78 con pisavidrios en U referencia U 68 con empaques de neopreno; enchape F 06. Puertas con perfil vertical ALN 388  y Horizontal ALN390, con pasador y manija. Altura de la división dos metros de enchape con 0.20 metros libres en area inferior, acabado certificado por fabricante.NOTA: El total de metros cuadrados incluye cuatro puertas de 0.60 metros de ancho.</t>
  </si>
  <si>
    <t>Suministro e instalación de lavamanos de sobreponer Ref. Marsella 01301 Color:  BONE, incluye grifo automática para lavamanos Ref. 947120001, acople manguera lavamanos y sifón desagüe lavamanos Ref. 931430001</t>
  </si>
  <si>
    <t>CUBIERTA Y CIELORRASO</t>
  </si>
  <si>
    <t>Cubierta en A.C.</t>
  </si>
  <si>
    <t>TOTAL OBRA</t>
  </si>
  <si>
    <t>Pintura vinilo tipo 1 a tres manos para muros</t>
  </si>
  <si>
    <t>Sum inst tubería PVC diam 8"  TP</t>
  </si>
  <si>
    <t>Construcción de cielo falso  (Drywall) e= 6mm, tipo Superboard o Eterboard instalado s/ perfileria rolada cl 26 cada 40 cm, tto juntas mediante masillas Etercoat o similar, cinta tipo malla, Eterglas o similar para acabado del cielo en estuco pintura vinilo tres manos, incluye apertura de huecos para iluminación.</t>
  </si>
  <si>
    <t>Instalación extractor con rejilla decorativa12" 0,34m3xseg incluye el punto de salida</t>
  </si>
  <si>
    <t>Sensor  de movimiento para sistema de iluminación</t>
  </si>
  <si>
    <t>Balas luminarias sobre mesones, incluye bombillo</t>
  </si>
  <si>
    <t>Suministro e instalación de secadores eléctricos de mano Ref. 706030001</t>
  </si>
  <si>
    <t>Mueble Gabinete para cuarto de Aseo en Madecor RH 15mm con dos entrepaños de 60cm</t>
  </si>
  <si>
    <t>Pintura vinilo tipo 3 a tres manos para cielos</t>
  </si>
  <si>
    <t>Espejo 5mm</t>
  </si>
  <si>
    <t>Sensor  de movimiento para  sistema de iluminación</t>
  </si>
  <si>
    <t>SUBTOTAL OBRA BAÑOS CONTIGUO AL DEPARTAMENTO DE ESTRUCTURAS DE LA FACULTAD DE INGENIERIA CIVIL</t>
  </si>
  <si>
    <t>Arq. Diego Andres Castro</t>
  </si>
  <si>
    <t>Coordinador</t>
  </si>
  <si>
    <t xml:space="preserve">Unidad de Desarrollo e Infraestructura </t>
  </si>
  <si>
    <t>FECHA 21 DE SEPTIEMBRE DE 2011</t>
  </si>
  <si>
    <t>PRESUPUESTO OFICIAL PARA LA OBRA DE ADECUACION DE BAÑOS DE LA FACULTAD DE INGENIERIA CIVIL  Y FACULTAD DE INGENIERIA ELECTRONICA Y TELECOMUNICACIONES DE LA UNIVERSIDAD DEL CAUCA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</si>
</sst>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_-* #,##0\ _P_t_s_-;\-* #,##0\ _P_t_s_-;_-* &quot;-&quot;\ _P_t_s_-;_-@_-"/>
    <numFmt numFmtId="166" formatCode="_ &quot;$&quot;\ * #,##0.00_ ;_ &quot;$&quot;\ * \-#,##0.00_ ;_ &quot;$&quot;\ * &quot;-&quot;??_ ;_ @_ "/>
    <numFmt numFmtId="167" formatCode="_-* #,##0.00\ _€_-;\-* #,##0.00\ _€_-;_-* &quot;-&quot;??\ _€_-;_-@_-"/>
    <numFmt numFmtId="168" formatCode="#,##0.0000"/>
    <numFmt numFmtId="169" formatCode="0.0"/>
    <numFmt numFmtId="170" formatCode="_ * #,##0.00_ ;_ * \-#,##0.00_ ;_ * &quot;-&quot;??_ ;_ @_ "/>
    <numFmt numFmtId="171" formatCode="&quot;$&quot;#,##0;[Red]\-&quot;$&quot;#,##0"/>
    <numFmt numFmtId="172" formatCode="&quot;$&quot;#,##0.00_);[Red]\(&quot;$&quot;#,##0.00\)"/>
    <numFmt numFmtId="173" formatCode="\$#,##0\ ;\(\$#,##0\)"/>
    <numFmt numFmtId="174" formatCode="_ [$€-2]\ * #,##0.00_ ;_ [$€-2]\ * \-#,##0.00_ ;_ [$€-2]\ * &quot;-&quot;??_ "/>
    <numFmt numFmtId="175" formatCode="\K0\+000.00"/>
    <numFmt numFmtId="176" formatCode="_-* #,##0.00\ &quot;€&quot;_-;\-* #,##0.00\ &quot;€&quot;_-;_-* &quot;-&quot;??\ &quot;€&quot;_-;_-@_-"/>
    <numFmt numFmtId="177" formatCode="_ &quot;$&quot;\ * #,##0_ ;_ &quot;$&quot;\ * \-#,##0_ ;_ &quot;$&quot;\ * &quot;-&quot;??_ ;_ @_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name val="Bookman Old Style"/>
      <family val="1"/>
    </font>
    <font>
      <sz val="10"/>
      <color indexed="12"/>
      <name val="Bookman Old Style"/>
      <family val="1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sz val="11"/>
      <name val="Roman 10cpi"/>
      <family val="3"/>
    </font>
    <font>
      <sz val="11"/>
      <color indexed="12"/>
      <name val="Roman 10cpi"/>
      <family val="3"/>
    </font>
    <font>
      <sz val="11"/>
      <color indexed="17"/>
      <name val="Roman 10cpi"/>
      <family val="3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Helv"/>
      <family val="0"/>
    </font>
    <font>
      <sz val="10"/>
      <name val="MS Sans Serif"/>
      <family val="2"/>
    </font>
    <font>
      <sz val="8"/>
      <name val="Roman 10cpi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38" fontId="2" fillId="0" borderId="0" applyFont="0" applyFill="0" applyBorder="0" applyAlignment="0" applyProtection="0"/>
    <xf numFmtId="4" fontId="26" fillId="0" borderId="0" applyFont="0" applyFill="0" applyBorder="0" applyAlignment="0" applyProtection="0"/>
    <xf numFmtId="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28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3" fillId="0" borderId="0" xfId="90" applyFont="1" applyAlignment="1">
      <alignment horizontal="centerContinuous"/>
      <protection/>
    </xf>
    <xf numFmtId="0" fontId="4" fillId="0" borderId="0" xfId="90" applyFont="1" applyAlignment="1">
      <alignment horizontal="centerContinuous"/>
      <protection/>
    </xf>
    <xf numFmtId="1" fontId="4" fillId="0" borderId="0" xfId="90" applyNumberFormat="1" applyFont="1" applyAlignment="1">
      <alignment horizontal="centerContinuous"/>
      <protection/>
    </xf>
    <xf numFmtId="4" fontId="4" fillId="0" borderId="0" xfId="90" applyNumberFormat="1" applyFont="1" applyAlignment="1">
      <alignment horizontal="centerContinuous"/>
      <protection/>
    </xf>
    <xf numFmtId="4" fontId="4" fillId="0" borderId="0" xfId="90" applyNumberFormat="1" applyFont="1" applyFill="1" applyAlignment="1">
      <alignment horizontal="centerContinuous"/>
      <protection/>
    </xf>
    <xf numFmtId="0" fontId="6" fillId="0" borderId="0" xfId="89" applyFont="1">
      <alignment/>
      <protection/>
    </xf>
    <xf numFmtId="0" fontId="5" fillId="0" borderId="0" xfId="89">
      <alignment/>
      <protection/>
    </xf>
    <xf numFmtId="0" fontId="5" fillId="0" borderId="0" xfId="89" applyFont="1">
      <alignment/>
      <protection/>
    </xf>
    <xf numFmtId="0" fontId="3" fillId="0" borderId="0" xfId="90" applyFont="1" applyAlignment="1">
      <alignment horizontal="centerContinuous" vertical="top"/>
      <protection/>
    </xf>
    <xf numFmtId="0" fontId="7" fillId="0" borderId="0" xfId="90" applyFont="1" applyAlignment="1">
      <alignment horizontal="centerContinuous"/>
      <protection/>
    </xf>
    <xf numFmtId="3" fontId="7" fillId="0" borderId="0" xfId="90" applyNumberFormat="1" applyFont="1" applyAlignment="1">
      <alignment horizontal="centerContinuous"/>
      <protection/>
    </xf>
    <xf numFmtId="164" fontId="7" fillId="0" borderId="0" xfId="67" applyNumberFormat="1" applyFont="1" applyAlignment="1">
      <alignment horizontal="centerContinuous"/>
    </xf>
    <xf numFmtId="4" fontId="7" fillId="0" borderId="0" xfId="67" applyNumberFormat="1" applyFont="1" applyAlignment="1">
      <alignment horizontal="centerContinuous"/>
    </xf>
    <xf numFmtId="4" fontId="8" fillId="0" borderId="0" xfId="67" applyNumberFormat="1" applyFont="1" applyFill="1" applyAlignment="1">
      <alignment horizontal="centerContinuous"/>
    </xf>
    <xf numFmtId="0" fontId="8" fillId="0" borderId="10" xfId="90" applyFont="1" applyBorder="1" applyAlignment="1">
      <alignment horizontal="center"/>
      <protection/>
    </xf>
    <xf numFmtId="0" fontId="8" fillId="0" borderId="10" xfId="90" applyFont="1" applyBorder="1" applyAlignment="1">
      <alignment horizontal="left"/>
      <protection/>
    </xf>
    <xf numFmtId="0" fontId="7" fillId="0" borderId="0" xfId="90" applyFont="1" applyBorder="1" applyAlignment="1">
      <alignment horizontal="center"/>
      <protection/>
    </xf>
    <xf numFmtId="4" fontId="7" fillId="0" borderId="0" xfId="90" applyNumberFormat="1" applyFont="1" applyBorder="1" applyAlignment="1">
      <alignment horizontal="center"/>
      <protection/>
    </xf>
    <xf numFmtId="1" fontId="7" fillId="0" borderId="0" xfId="90" applyNumberFormat="1" applyFont="1" applyBorder="1" applyAlignment="1">
      <alignment horizontal="center"/>
      <protection/>
    </xf>
    <xf numFmtId="4" fontId="7" fillId="0" borderId="0" xfId="90" applyNumberFormat="1" applyFont="1" applyBorder="1">
      <alignment/>
      <protection/>
    </xf>
    <xf numFmtId="4" fontId="8" fillId="0" borderId="0" xfId="90" applyNumberFormat="1" applyFont="1" applyFill="1" applyBorder="1">
      <alignment/>
      <protection/>
    </xf>
    <xf numFmtId="0" fontId="8" fillId="0" borderId="0" xfId="90" applyFont="1" applyBorder="1" applyAlignment="1">
      <alignment horizontal="center"/>
      <protection/>
    </xf>
    <xf numFmtId="0" fontId="8" fillId="0" borderId="0" xfId="90" applyFont="1" applyBorder="1" applyAlignment="1">
      <alignment/>
      <protection/>
    </xf>
    <xf numFmtId="0" fontId="8" fillId="0" borderId="11" xfId="90" applyFont="1" applyBorder="1" applyAlignment="1">
      <alignment horizontal="center"/>
      <protection/>
    </xf>
    <xf numFmtId="0" fontId="8" fillId="0" borderId="12" xfId="90" applyFont="1" applyBorder="1" applyAlignment="1">
      <alignment horizontal="centerContinuous"/>
      <protection/>
    </xf>
    <xf numFmtId="0" fontId="8" fillId="0" borderId="13" xfId="90" applyFont="1" applyBorder="1" applyAlignment="1">
      <alignment horizontal="centerContinuous"/>
      <protection/>
    </xf>
    <xf numFmtId="0" fontId="8" fillId="0" borderId="14" xfId="90" applyFont="1" applyBorder="1" applyAlignment="1">
      <alignment horizontal="centerContinuous"/>
      <protection/>
    </xf>
    <xf numFmtId="1" fontId="8" fillId="0" borderId="15" xfId="90" applyNumberFormat="1" applyFont="1" applyBorder="1" applyAlignment="1">
      <alignment horizontal="centerContinuous"/>
      <protection/>
    </xf>
    <xf numFmtId="4" fontId="8" fillId="0" borderId="12" xfId="90" applyNumberFormat="1" applyFont="1" applyBorder="1" applyAlignment="1">
      <alignment horizontal="centerContinuous"/>
      <protection/>
    </xf>
    <xf numFmtId="4" fontId="8" fillId="0" borderId="14" xfId="67" applyNumberFormat="1" applyFont="1" applyFill="1" applyBorder="1" applyAlignment="1">
      <alignment horizontal="centerContinuous"/>
    </xf>
    <xf numFmtId="0" fontId="9" fillId="0" borderId="11" xfId="90" applyFont="1" applyBorder="1" applyAlignment="1">
      <alignment horizontal="center"/>
      <protection/>
    </xf>
    <xf numFmtId="0" fontId="9" fillId="0" borderId="12" xfId="90" applyFont="1" applyBorder="1" applyAlignment="1">
      <alignment horizontal="centerContinuous"/>
      <protection/>
    </xf>
    <xf numFmtId="0" fontId="9" fillId="0" borderId="13" xfId="90" applyFont="1" applyBorder="1" applyAlignment="1">
      <alignment horizontal="centerContinuous"/>
      <protection/>
    </xf>
    <xf numFmtId="0" fontId="9" fillId="0" borderId="14" xfId="90" applyFont="1" applyBorder="1" applyAlignment="1">
      <alignment horizontal="centerContinuous"/>
      <protection/>
    </xf>
    <xf numFmtId="1" fontId="10" fillId="0" borderId="15" xfId="90" applyNumberFormat="1" applyFont="1" applyBorder="1" applyAlignment="1">
      <alignment horizontal="centerContinuous"/>
      <protection/>
    </xf>
    <xf numFmtId="0" fontId="10" fillId="0" borderId="11" xfId="90" applyFont="1" applyBorder="1" applyAlignment="1">
      <alignment horizontal="center"/>
      <protection/>
    </xf>
    <xf numFmtId="4" fontId="9" fillId="0" borderId="12" xfId="90" applyNumberFormat="1" applyFont="1" applyBorder="1" applyAlignment="1">
      <alignment horizontal="centerContinuous"/>
      <protection/>
    </xf>
    <xf numFmtId="4" fontId="10" fillId="0" borderId="14" xfId="67" applyNumberFormat="1" applyFont="1" applyFill="1" applyBorder="1" applyAlignment="1">
      <alignment horizontal="centerContinuous"/>
    </xf>
    <xf numFmtId="0" fontId="8" fillId="0" borderId="16" xfId="90" applyFont="1" applyBorder="1" applyAlignment="1">
      <alignment horizontal="center"/>
      <protection/>
    </xf>
    <xf numFmtId="0" fontId="8" fillId="0" borderId="17" xfId="90" applyFont="1" applyBorder="1" applyAlignment="1">
      <alignment horizontal="center"/>
      <protection/>
    </xf>
    <xf numFmtId="1" fontId="8" fillId="0" borderId="17" xfId="90" applyNumberFormat="1" applyFont="1" applyBorder="1" applyAlignment="1">
      <alignment horizontal="center"/>
      <protection/>
    </xf>
    <xf numFmtId="4" fontId="8" fillId="0" borderId="17" xfId="90" applyNumberFormat="1" applyFont="1" applyBorder="1" applyAlignment="1">
      <alignment horizontal="center"/>
      <protection/>
    </xf>
    <xf numFmtId="4" fontId="8" fillId="0" borderId="18" xfId="67" applyNumberFormat="1" applyFont="1" applyFill="1" applyBorder="1" applyAlignment="1">
      <alignment horizontal="centerContinuous"/>
    </xf>
    <xf numFmtId="0" fontId="10" fillId="0" borderId="16" xfId="90" applyFont="1" applyBorder="1" applyAlignment="1">
      <alignment horizontal="center"/>
      <protection/>
    </xf>
    <xf numFmtId="0" fontId="10" fillId="0" borderId="17" xfId="90" applyFont="1" applyBorder="1" applyAlignment="1">
      <alignment horizontal="center"/>
      <protection/>
    </xf>
    <xf numFmtId="1" fontId="10" fillId="0" borderId="17" xfId="90" applyNumberFormat="1" applyFont="1" applyBorder="1" applyAlignment="1">
      <alignment horizontal="center"/>
      <protection/>
    </xf>
    <xf numFmtId="4" fontId="10" fillId="0" borderId="17" xfId="90" applyNumberFormat="1" applyFont="1" applyBorder="1" applyAlignment="1">
      <alignment horizontal="center"/>
      <protection/>
    </xf>
    <xf numFmtId="4" fontId="10" fillId="0" borderId="18" xfId="67" applyNumberFormat="1" applyFont="1" applyFill="1" applyBorder="1" applyAlignment="1">
      <alignment horizontal="centerContinuous"/>
    </xf>
    <xf numFmtId="0" fontId="7" fillId="0" borderId="11" xfId="90" applyFont="1" applyBorder="1" applyAlignment="1">
      <alignment horizontal="center"/>
      <protection/>
    </xf>
    <xf numFmtId="4" fontId="7" fillId="0" borderId="11" xfId="90" applyNumberFormat="1" applyFont="1" applyBorder="1" applyAlignment="1">
      <alignment horizontal="center"/>
      <protection/>
    </xf>
    <xf numFmtId="1" fontId="7" fillId="0" borderId="11" xfId="90" applyNumberFormat="1" applyFont="1" applyBorder="1" applyAlignment="1">
      <alignment horizontal="center"/>
      <protection/>
    </xf>
    <xf numFmtId="4" fontId="7" fillId="0" borderId="19" xfId="90" applyNumberFormat="1" applyFont="1" applyBorder="1">
      <alignment/>
      <protection/>
    </xf>
    <xf numFmtId="4" fontId="8" fillId="0" borderId="11" xfId="90" applyNumberFormat="1" applyFont="1" applyFill="1" applyBorder="1">
      <alignment/>
      <protection/>
    </xf>
    <xf numFmtId="0" fontId="11" fillId="0" borderId="19" xfId="90" applyFont="1" applyBorder="1" applyAlignment="1">
      <alignment horizontal="center"/>
      <protection/>
    </xf>
    <xf numFmtId="0" fontId="12" fillId="0" borderId="19" xfId="90" applyFont="1" applyBorder="1" applyAlignment="1">
      <alignment horizontal="center"/>
      <protection/>
    </xf>
    <xf numFmtId="12" fontId="13" fillId="0" borderId="19" xfId="90" applyNumberFormat="1" applyFont="1" applyBorder="1" applyAlignment="1">
      <alignment horizontal="center"/>
      <protection/>
    </xf>
    <xf numFmtId="3" fontId="13" fillId="0" borderId="19" xfId="90" applyNumberFormat="1" applyFont="1" applyBorder="1" applyAlignment="1">
      <alignment horizontal="center"/>
      <protection/>
    </xf>
    <xf numFmtId="4" fontId="13" fillId="0" borderId="19" xfId="90" applyNumberFormat="1" applyFont="1" applyBorder="1" applyAlignment="1">
      <alignment horizontal="center"/>
      <protection/>
    </xf>
    <xf numFmtId="1" fontId="13" fillId="0" borderId="19" xfId="90" applyNumberFormat="1" applyFont="1" applyBorder="1" applyAlignment="1">
      <alignment horizontal="center"/>
      <protection/>
    </xf>
    <xf numFmtId="0" fontId="13" fillId="0" borderId="19" xfId="90" applyFont="1" applyBorder="1" applyAlignment="1">
      <alignment horizontal="center"/>
      <protection/>
    </xf>
    <xf numFmtId="4" fontId="13" fillId="0" borderId="19" xfId="90" applyNumberFormat="1" applyFont="1" applyBorder="1">
      <alignment/>
      <protection/>
    </xf>
    <xf numFmtId="4" fontId="9" fillId="0" borderId="19" xfId="90" applyNumberFormat="1" applyFont="1" applyFill="1" applyBorder="1">
      <alignment/>
      <protection/>
    </xf>
    <xf numFmtId="0" fontId="7" fillId="0" borderId="19" xfId="90" applyFont="1" applyBorder="1" applyAlignment="1">
      <alignment horizontal="center"/>
      <protection/>
    </xf>
    <xf numFmtId="4" fontId="7" fillId="0" borderId="19" xfId="90" applyNumberFormat="1" applyFont="1" applyBorder="1" applyAlignment="1">
      <alignment horizontal="center"/>
      <protection/>
    </xf>
    <xf numFmtId="2" fontId="7" fillId="0" borderId="19" xfId="90" applyNumberFormat="1" applyFont="1" applyBorder="1" applyAlignment="1">
      <alignment horizontal="center"/>
      <protection/>
    </xf>
    <xf numFmtId="4" fontId="14" fillId="0" borderId="19" xfId="90" applyNumberFormat="1" applyFont="1" applyFill="1" applyBorder="1">
      <alignment/>
      <protection/>
    </xf>
    <xf numFmtId="0" fontId="7" fillId="0" borderId="16" xfId="90" applyFont="1" applyBorder="1" applyAlignment="1">
      <alignment horizontal="center"/>
      <protection/>
    </xf>
    <xf numFmtId="4" fontId="7" fillId="0" borderId="16" xfId="90" applyNumberFormat="1" applyFont="1" applyBorder="1" applyAlignment="1">
      <alignment horizontal="center"/>
      <protection/>
    </xf>
    <xf numFmtId="1" fontId="7" fillId="0" borderId="16" xfId="90" applyNumberFormat="1" applyFont="1" applyBorder="1" applyAlignment="1">
      <alignment horizontal="center"/>
      <protection/>
    </xf>
    <xf numFmtId="4" fontId="7" fillId="0" borderId="16" xfId="90" applyNumberFormat="1" applyFont="1" applyBorder="1">
      <alignment/>
      <protection/>
    </xf>
    <xf numFmtId="4" fontId="4" fillId="0" borderId="16" xfId="90" applyNumberFormat="1" applyFont="1" applyFill="1" applyBorder="1">
      <alignment/>
      <protection/>
    </xf>
    <xf numFmtId="4" fontId="4" fillId="0" borderId="0" xfId="90" applyNumberFormat="1" applyFont="1" applyFill="1" applyBorder="1">
      <alignment/>
      <protection/>
    </xf>
    <xf numFmtId="12" fontId="11" fillId="0" borderId="19" xfId="90" applyNumberFormat="1" applyFont="1" applyBorder="1" applyAlignment="1">
      <alignment horizontal="center"/>
      <protection/>
    </xf>
    <xf numFmtId="3" fontId="11" fillId="0" borderId="19" xfId="90" applyNumberFormat="1" applyFont="1" applyBorder="1" applyAlignment="1">
      <alignment horizontal="center"/>
      <protection/>
    </xf>
    <xf numFmtId="4" fontId="11" fillId="0" borderId="19" xfId="90" applyNumberFormat="1" applyFont="1" applyBorder="1" applyAlignment="1">
      <alignment horizontal="center"/>
      <protection/>
    </xf>
    <xf numFmtId="1" fontId="11" fillId="0" borderId="19" xfId="90" applyNumberFormat="1" applyFont="1" applyBorder="1" applyAlignment="1">
      <alignment horizontal="center"/>
      <protection/>
    </xf>
    <xf numFmtId="4" fontId="11" fillId="0" borderId="19" xfId="90" applyNumberFormat="1" applyFont="1" applyBorder="1">
      <alignment/>
      <protection/>
    </xf>
    <xf numFmtId="4" fontId="15" fillId="0" borderId="16" xfId="90" applyNumberFormat="1" applyFont="1" applyFill="1" applyBorder="1">
      <alignment/>
      <protection/>
    </xf>
    <xf numFmtId="0" fontId="11" fillId="0" borderId="16" xfId="90" applyFont="1" applyBorder="1" applyAlignment="1">
      <alignment horizontal="center"/>
      <protection/>
    </xf>
    <xf numFmtId="12" fontId="11" fillId="0" borderId="16" xfId="90" applyNumberFormat="1" applyFont="1" applyBorder="1" applyAlignment="1">
      <alignment horizontal="center"/>
      <protection/>
    </xf>
    <xf numFmtId="3" fontId="11" fillId="0" borderId="16" xfId="90" applyNumberFormat="1" applyFont="1" applyBorder="1" applyAlignment="1">
      <alignment horizontal="center"/>
      <protection/>
    </xf>
    <xf numFmtId="4" fontId="11" fillId="0" borderId="16" xfId="90" applyNumberFormat="1" applyFont="1" applyBorder="1" applyAlignment="1">
      <alignment horizontal="center"/>
      <protection/>
    </xf>
    <xf numFmtId="1" fontId="11" fillId="0" borderId="16" xfId="90" applyNumberFormat="1" applyFont="1" applyBorder="1" applyAlignment="1">
      <alignment horizontal="center"/>
      <protection/>
    </xf>
    <xf numFmtId="0" fontId="16" fillId="0" borderId="16" xfId="89" applyFont="1" applyBorder="1">
      <alignment/>
      <protection/>
    </xf>
    <xf numFmtId="0" fontId="12" fillId="0" borderId="16" xfId="90" applyFont="1" applyBorder="1" applyAlignment="1">
      <alignment horizontal="right"/>
      <protection/>
    </xf>
    <xf numFmtId="0" fontId="6" fillId="0" borderId="0" xfId="89" applyFont="1" applyFill="1">
      <alignment/>
      <protection/>
    </xf>
    <xf numFmtId="0" fontId="17" fillId="0" borderId="0" xfId="89" applyFont="1">
      <alignment/>
      <protection/>
    </xf>
    <xf numFmtId="0" fontId="17" fillId="0" borderId="0" xfId="89" applyFont="1" applyFill="1">
      <alignment/>
      <protection/>
    </xf>
    <xf numFmtId="0" fontId="5" fillId="0" borderId="0" xfId="89" applyFont="1" applyFill="1">
      <alignment/>
      <protection/>
    </xf>
    <xf numFmtId="0" fontId="8" fillId="0" borderId="19" xfId="90" applyFont="1" applyBorder="1" applyAlignment="1">
      <alignment horizontal="center"/>
      <protection/>
    </xf>
    <xf numFmtId="1" fontId="7" fillId="0" borderId="19" xfId="90" applyNumberFormat="1" applyFont="1" applyBorder="1" applyAlignment="1">
      <alignment horizontal="center"/>
      <protection/>
    </xf>
    <xf numFmtId="0" fontId="18" fillId="0" borderId="0" xfId="89" applyFont="1">
      <alignment/>
      <protection/>
    </xf>
    <xf numFmtId="0" fontId="18" fillId="0" borderId="0" xfId="89" applyFont="1" applyFill="1">
      <alignment/>
      <protection/>
    </xf>
    <xf numFmtId="0" fontId="5" fillId="0" borderId="0" xfId="89" applyFill="1">
      <alignment/>
      <protection/>
    </xf>
    <xf numFmtId="0" fontId="16" fillId="0" borderId="0" xfId="89" applyFont="1">
      <alignment/>
      <protection/>
    </xf>
    <xf numFmtId="0" fontId="16" fillId="0" borderId="0" xfId="89" applyFont="1" applyFill="1">
      <alignment/>
      <protection/>
    </xf>
    <xf numFmtId="0" fontId="0" fillId="0" borderId="0" xfId="0" applyFill="1" applyAlignment="1">
      <alignment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43" fontId="23" fillId="0" borderId="17" xfId="57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9" fillId="0" borderId="0" xfId="81" applyNumberFormat="1" applyFont="1" applyFill="1" applyBorder="1" applyAlignment="1">
      <alignment horizontal="justify" vertical="top" wrapText="1"/>
      <protection/>
    </xf>
    <xf numFmtId="2" fontId="19" fillId="0" borderId="0" xfId="81" applyNumberFormat="1" applyFont="1" applyFill="1" applyBorder="1" applyAlignment="1">
      <alignment horizontal="justify" vertical="top" wrapText="1"/>
      <protection/>
    </xf>
    <xf numFmtId="169" fontId="9" fillId="0" borderId="17" xfId="83" applyNumberFormat="1" applyFont="1" applyFill="1" applyBorder="1" applyAlignment="1">
      <alignment horizontal="center" vertical="center"/>
      <protection/>
    </xf>
    <xf numFmtId="0" fontId="25" fillId="0" borderId="17" xfId="0" applyFont="1" applyFill="1" applyBorder="1" applyAlignment="1">
      <alignment horizontal="center" vertical="center"/>
    </xf>
    <xf numFmtId="166" fontId="23" fillId="0" borderId="17" xfId="57" applyNumberFormat="1" applyFont="1" applyFill="1" applyBorder="1" applyAlignment="1">
      <alignment vertical="center"/>
    </xf>
    <xf numFmtId="166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7" fontId="23" fillId="0" borderId="17" xfId="57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166" fontId="25" fillId="0" borderId="0" xfId="57" applyNumberFormat="1" applyFont="1" applyFill="1" applyBorder="1" applyAlignment="1">
      <alignment/>
    </xf>
    <xf numFmtId="166" fontId="23" fillId="0" borderId="0" xfId="57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169" fontId="24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left" vertical="center"/>
    </xf>
    <xf numFmtId="0" fontId="13" fillId="0" borderId="17" xfId="75" applyFont="1" applyFill="1" applyBorder="1" applyAlignment="1">
      <alignment horizontal="center" vertical="center"/>
      <protection/>
    </xf>
    <xf numFmtId="43" fontId="13" fillId="0" borderId="17" xfId="59" applyNumberFormat="1" applyFont="1" applyFill="1" applyBorder="1" applyAlignment="1">
      <alignment horizontal="center" vertical="center"/>
    </xf>
    <xf numFmtId="166" fontId="25" fillId="0" borderId="17" xfId="57" applyNumberFormat="1" applyFont="1" applyFill="1" applyBorder="1" applyAlignment="1">
      <alignment vertical="center"/>
    </xf>
    <xf numFmtId="170" fontId="13" fillId="0" borderId="17" xfId="59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center"/>
    </xf>
    <xf numFmtId="4" fontId="13" fillId="0" borderId="17" xfId="81" applyNumberFormat="1" applyFont="1" applyFill="1" applyBorder="1" applyAlignment="1">
      <alignment horizontal="right"/>
      <protection/>
    </xf>
    <xf numFmtId="177" fontId="13" fillId="0" borderId="17" xfId="0" applyNumberFormat="1" applyFont="1" applyFill="1" applyBorder="1" applyAlignment="1">
      <alignment horizontal="left"/>
    </xf>
    <xf numFmtId="0" fontId="13" fillId="0" borderId="17" xfId="0" applyFont="1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horizontal="right"/>
    </xf>
    <xf numFmtId="177" fontId="25" fillId="0" borderId="17" xfId="57" applyNumberFormat="1" applyFont="1" applyFill="1" applyBorder="1" applyAlignment="1">
      <alignment vertical="center"/>
    </xf>
    <xf numFmtId="177" fontId="25" fillId="0" borderId="17" xfId="57" applyNumberFormat="1" applyFont="1" applyFill="1" applyBorder="1" applyAlignment="1">
      <alignment/>
    </xf>
    <xf numFmtId="166" fontId="25" fillId="0" borderId="17" xfId="57" applyNumberFormat="1" applyFont="1" applyFill="1" applyBorder="1" applyAlignment="1">
      <alignment/>
    </xf>
    <xf numFmtId="0" fontId="23" fillId="0" borderId="17" xfId="0" applyFont="1" applyFill="1" applyBorder="1" applyAlignment="1">
      <alignment horizontal="left" wrapText="1"/>
    </xf>
    <xf numFmtId="166" fontId="23" fillId="0" borderId="17" xfId="57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left"/>
    </xf>
    <xf numFmtId="0" fontId="23" fillId="0" borderId="17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12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right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omma_SOLVER1" xfId="38"/>
    <cellStyle name="Comma0" xfId="39"/>
    <cellStyle name="Currency [0]" xfId="40"/>
    <cellStyle name="Currency_Solver Example" xfId="41"/>
    <cellStyle name="Currency0" xfId="42"/>
    <cellStyle name="Date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ixed" xfId="53"/>
    <cellStyle name="Heading 1" xfId="54"/>
    <cellStyle name="Heading 2" xfId="55"/>
    <cellStyle name="Incorrecto" xfId="56"/>
    <cellStyle name="Comma" xfId="57"/>
    <cellStyle name="Comma [0]" xfId="58"/>
    <cellStyle name="Millares 2" xfId="59"/>
    <cellStyle name="Millares 3" xfId="60"/>
    <cellStyle name="Millares 4" xfId="61"/>
    <cellStyle name="Millares 5" xfId="62"/>
    <cellStyle name="Millares 6" xfId="63"/>
    <cellStyle name="Millares 6 2" xfId="64"/>
    <cellStyle name="Millares 7" xfId="65"/>
    <cellStyle name="Millares 8" xfId="66"/>
    <cellStyle name="Millares_VIA EPSA 015-2000 2" xfId="67"/>
    <cellStyle name="Currency" xfId="68"/>
    <cellStyle name="Currency [0]" xfId="69"/>
    <cellStyle name="Moneda 2" xfId="70"/>
    <cellStyle name="Moneda 3" xfId="71"/>
    <cellStyle name="Neutral" xfId="72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8" xfId="79"/>
    <cellStyle name="Normal 19" xfId="80"/>
    <cellStyle name="Normal 2" xfId="81"/>
    <cellStyle name="Normal 2 2" xfId="82"/>
    <cellStyle name="Normal 3" xfId="83"/>
    <cellStyle name="Normal 4" xfId="84"/>
    <cellStyle name="Normal 5" xfId="85"/>
    <cellStyle name="Normal 5 2" xfId="86"/>
    <cellStyle name="Normal 6" xfId="87"/>
    <cellStyle name="Normal 8" xfId="88"/>
    <cellStyle name="Normal_$ BODEGA CONTROL" xfId="89"/>
    <cellStyle name="Normal_Ebi San Antonio" xfId="90"/>
    <cellStyle name="Notas" xfId="91"/>
    <cellStyle name="Percent" xfId="92"/>
    <cellStyle name="Porcentual 2" xfId="93"/>
    <cellStyle name="Salida" xfId="94"/>
    <cellStyle name="Texto de advertencia" xfId="95"/>
    <cellStyle name="Texto explicativo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561975</xdr:colOff>
      <xdr:row>4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indows%20XP\Configuraci&#243;n%20local\Temp\Licitacion%202001%20Timbiqui\Acts.%20Recibo%20y%20Liquid.%20Parcial%2001%20puerto%20saij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ETODOLO2\Usuario\Caldono%20-%20Colegio%20La%20Aguada%20v2\PE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ETODOLO\SISTEMA\PROYECTS\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LANEACION%201\Downloads\presupuesto%20ba&#241;os%20civi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t"/>
      <sheetName val="Actas 01"/>
      <sheetName val="cantidades de ob ACTA 02"/>
      <sheetName val="cantidades de ob"/>
      <sheetName val="ACTA modificaciones"/>
      <sheetName val="ACTA 02"/>
      <sheetName val="ACTA 01 OBRA"/>
      <sheetName val="ACTA DE PAGO"/>
      <sheetName val="ACTA PRECIOS NO PREVISTOS"/>
      <sheetName val="ACTA CHOCO"/>
      <sheetName val="presupuestos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21">
        <row r="2">
          <cell r="U2" t="str">
            <v>Administración</v>
          </cell>
          <cell r="AI2" t="str">
            <v>amperio</v>
          </cell>
        </row>
        <row r="3">
          <cell r="U3" t="str">
            <v>Capacitación y asistencia técnica</v>
          </cell>
          <cell r="AI3" t="str">
            <v>bar</v>
          </cell>
        </row>
        <row r="4">
          <cell r="U4" t="str">
            <v>Dotación</v>
          </cell>
          <cell r="AI4" t="str">
            <v>becquerel</v>
          </cell>
        </row>
        <row r="5">
          <cell r="U5" t="str">
            <v>Estudios</v>
          </cell>
          <cell r="AI5" t="str">
            <v>bytes sobre segundo</v>
          </cell>
        </row>
        <row r="6">
          <cell r="U6" t="str">
            <v>Imprevistos</v>
          </cell>
          <cell r="AI6" t="str">
            <v>candela</v>
          </cell>
        </row>
        <row r="7">
          <cell r="U7" t="str">
            <v>Mantenimiento</v>
          </cell>
          <cell r="AI7" t="str">
            <v>centímetro</v>
          </cell>
        </row>
        <row r="8">
          <cell r="U8" t="str">
            <v>Obra Física</v>
          </cell>
          <cell r="AI8" t="str">
            <v>centímetro cuadrado</v>
          </cell>
        </row>
        <row r="9">
          <cell r="U9" t="str">
            <v>Otros</v>
          </cell>
          <cell r="AI9" t="str">
            <v>centímetro cúbico</v>
          </cell>
        </row>
        <row r="10">
          <cell r="AI10" t="str">
            <v>culombio</v>
          </cell>
        </row>
        <row r="11">
          <cell r="AI11" t="str">
            <v>día</v>
          </cell>
        </row>
        <row r="12">
          <cell r="AI12" t="str">
            <v>doce meses</v>
          </cell>
        </row>
        <row r="13">
          <cell r="AI13" t="str">
            <v>electronvoltio</v>
          </cell>
        </row>
        <row r="14">
          <cell r="AI14" t="str">
            <v>estereorradián</v>
          </cell>
        </row>
        <row r="15">
          <cell r="AI15" t="str">
            <v>faradio</v>
          </cell>
        </row>
        <row r="16">
          <cell r="AI16" t="str">
            <v>gigahercio</v>
          </cell>
        </row>
        <row r="17"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-Indice"/>
      <sheetName val="PR-01"/>
      <sheetName val="PR-02"/>
      <sheetName val="PR-03"/>
      <sheetName val="PR-04"/>
      <sheetName val="Control"/>
      <sheetName val="Indicadores de Ciencia"/>
      <sheetName val="Indicadores de Empleo"/>
      <sheetName val="Indicadores de Eficiencia"/>
      <sheetName val="Unidades"/>
      <sheetName val="Indicadores de Producto"/>
      <sheetName val="Indicadores de Impacto"/>
      <sheetName val="Indicadores Gestión"/>
      <sheetName val="Listado"/>
      <sheetName val="Entidades Financiadoras"/>
      <sheetName val="tipos_entidad"/>
      <sheetName val="tipo_recurso"/>
      <sheetName val="Hoja1"/>
      <sheetName val="PE-Indice"/>
      <sheetName val="PE-01"/>
      <sheetName val="PE-02"/>
      <sheetName val="PE-03"/>
      <sheetName val="PE-04"/>
    </sheetNames>
    <sheetDataSet>
      <sheetData sheetId="14">
        <row r="1">
          <cell r="A1" t="str">
            <v>ADMINISTRACION COMERCIAL Y FINANCIERA</v>
          </cell>
        </row>
        <row r="2">
          <cell r="A2" t="str">
            <v>ADMINISTRACION COMERCIAL Y FINANCIERA - MINTRANS</v>
          </cell>
        </row>
        <row r="3">
          <cell r="A3" t="str">
            <v>ADMINISTRACION CORTE SUPREMA DE JUSTICIA</v>
          </cell>
        </row>
        <row r="4">
          <cell r="A4" t="str">
            <v>ADMINISTRACION DE PRESTACIONES SOCIALES CAPRESUB</v>
          </cell>
        </row>
        <row r="5">
          <cell r="A5" t="str">
            <v>ADMINISTRACION DE TRIBUNALES Y JUZGADOS</v>
          </cell>
        </row>
        <row r="6">
          <cell r="A6" t="str">
            <v>ADMINISTRACION POSTAL NACIONAL</v>
          </cell>
        </row>
        <row r="7">
          <cell r="A7" t="str">
            <v>AGENCIA COLOMBIANA DE COOPERACION INTERNACIONAL</v>
          </cell>
        </row>
        <row r="8">
          <cell r="A8" t="str">
            <v>AGENCIA NACIONAL DE HIDROCARBUROS- ANH UAE</v>
          </cell>
        </row>
        <row r="9">
          <cell r="A9" t="str">
            <v>ANALISIS SOCIO ECONOMICO</v>
          </cell>
        </row>
        <row r="10">
          <cell r="A10" t="str">
            <v>ARCHIVO GENERAL DE LA NACION</v>
          </cell>
        </row>
        <row r="11">
          <cell r="A11" t="str">
            <v>AREA METROPOLITANA DEL VALLE DE ABURRA (MEDIO AMBIENTE)</v>
          </cell>
        </row>
        <row r="12">
          <cell r="A12" t="str">
            <v>ARMADA NACIONAL</v>
          </cell>
        </row>
        <row r="13">
          <cell r="A13" t="str">
            <v>ARTESANIAS DE COLOMBIA S.A.</v>
          </cell>
        </row>
        <row r="14">
          <cell r="A14" t="str">
            <v>ASISTENCIA ADMINISTRATIVA A LA RAMA JURISDICCIONAL</v>
          </cell>
        </row>
        <row r="15">
          <cell r="A15" t="str">
            <v>ASUNTOS ADMINISTRATIVOS MINRELACIONES</v>
          </cell>
        </row>
        <row r="16">
          <cell r="A16" t="str">
            <v>AUDITORIA GENERAL DE LA NACION</v>
          </cell>
        </row>
        <row r="17">
          <cell r="A17" t="str">
            <v>BANCO AGRARIO DE COLOMBIA S.A.</v>
          </cell>
        </row>
        <row r="18">
          <cell r="A18" t="str">
            <v>BANCO CENTRAL HIPOTECARIO</v>
          </cell>
        </row>
        <row r="19">
          <cell r="A19" t="str">
            <v>BIBLIOTECA PILOTO DE MEDELLIN PARA AMERICA LATINA</v>
          </cell>
        </row>
        <row r="20">
          <cell r="A20" t="str">
            <v>BIENESTAR SOCIAL DAFP</v>
          </cell>
        </row>
        <row r="21">
          <cell r="A21" t="str">
            <v>CAJA DE CREDITO AGRARIO, INDUSTRIAL Y MINERO</v>
          </cell>
        </row>
        <row r="22">
          <cell r="A22" t="str">
            <v>CAJA DE PREVISION SOCIAL DE COMUNICACIONES</v>
          </cell>
        </row>
        <row r="23">
          <cell r="A23" t="str">
            <v>CAJA DE PREVISION SOCIAL DE LA SUPERINTENDENCIA BANCARIA</v>
          </cell>
        </row>
        <row r="24">
          <cell r="A24" t="str">
            <v>CAJA DE RETIRO DE LAS FUERZAS MILITARES</v>
          </cell>
        </row>
        <row r="25">
          <cell r="A25" t="str">
            <v>CAJA DE SUELDOS DE RETIRO DE LA POLICIA NACIONAL</v>
          </cell>
        </row>
        <row r="26">
          <cell r="A26" t="str">
            <v>CAJA DE VIVIENDA MILITAR</v>
          </cell>
        </row>
        <row r="27">
          <cell r="A27" t="str">
            <v>CAJA NACIONAL DE PREVISION SOCIAL</v>
          </cell>
        </row>
        <row r="28">
          <cell r="A28" t="str">
            <v>CAMARA DE REPRESENTANTES</v>
          </cell>
        </row>
        <row r="29">
          <cell r="A29" t="str">
            <v>CENTRAL HIDROELECTRICA DE BETANIA</v>
          </cell>
        </row>
        <row r="30">
          <cell r="A30" t="str">
            <v>CENTRAL HIDROELECTRICA DEL CALDAS E.S.P.</v>
          </cell>
        </row>
        <row r="31">
          <cell r="A31" t="str">
            <v>CENTRAL HIDROELECTRICA DEL RIO ANCHICAYA</v>
          </cell>
        </row>
        <row r="32">
          <cell r="A32" t="str">
            <v>CENTRALES ELECTRICAS DEL CAUCA. E.S.P.</v>
          </cell>
        </row>
        <row r="33">
          <cell r="A33" t="str">
            <v>CENTRALES ELECTRICAS DEL NARINO E.S.P.</v>
          </cell>
        </row>
        <row r="34">
          <cell r="A34" t="str">
            <v>CENTRALES ELECTRICAS DEL NORTE DE SANTANDER S.A. -E.S.P.</v>
          </cell>
        </row>
        <row r="35">
          <cell r="A35" t="str">
            <v>CENTRO DE EDUCACION EN ADMINISTRACION DE SALUD</v>
          </cell>
        </row>
        <row r="36">
          <cell r="A36" t="str">
            <v>CENTRO DE INFORMACION Y SISTEMAS</v>
          </cell>
        </row>
        <row r="37">
          <cell r="A37" t="str">
            <v>CENTRO DERMATOLOGICO FEDERICO LLERAS ACOSTA</v>
          </cell>
        </row>
        <row r="38">
          <cell r="A38" t="str">
            <v>CENTROS EXPERIMENTALES PILOTOS</v>
          </cell>
        </row>
        <row r="39">
          <cell r="A39" t="str">
            <v>CLUB MILITAR DE OFICIALES</v>
          </cell>
        </row>
        <row r="40">
          <cell r="A40" t="str">
            <v>COLEGIO DE BOYACA</v>
          </cell>
        </row>
        <row r="41">
          <cell r="A41" t="str">
            <v>COLEGIO INTEGRADO NACIONAL ORIENTE DE CALDAS</v>
          </cell>
        </row>
        <row r="42">
          <cell r="A42" t="str">
            <v>COLEGIO MAYOR DE ANTIOQUIA</v>
          </cell>
        </row>
        <row r="43">
          <cell r="A43" t="str">
            <v>COLEGIO MAYOR DE BOLIVAR</v>
          </cell>
        </row>
        <row r="44">
          <cell r="A44" t="str">
            <v>COLEGIO MAYOR DE CAUCA</v>
          </cell>
        </row>
        <row r="45">
          <cell r="A45" t="str">
            <v>COLEGIO MAYOR DE CUNDINAMARCA</v>
          </cell>
        </row>
        <row r="46">
          <cell r="A46" t="str">
            <v>COLEGIOS COOPERATIVOS Y JORNADAS ADICIONALES</v>
          </cell>
        </row>
        <row r="47">
          <cell r="A47" t="str">
            <v>COMISARIAS NACIONALES DE POLICIA</v>
          </cell>
        </row>
        <row r="48">
          <cell r="A48" t="str">
            <v>COMISION DE REGULACION DE ENERGIA Y GAS</v>
          </cell>
        </row>
        <row r="49">
          <cell r="A49" t="str">
            <v>COMISION DE REGULACION DE ENERGIA Y GAS</v>
          </cell>
        </row>
        <row r="50">
          <cell r="A50" t="str">
            <v>COMISION NACIONAL DE REGALIAS</v>
          </cell>
        </row>
        <row r="51">
          <cell r="A51" t="str">
            <v>COMISION NACIONAL DE REGALIAS</v>
          </cell>
        </row>
        <row r="52">
          <cell r="A52" t="str">
            <v>COMISION NACIONAL DE REGALIAS EN LIQUIDACIàN</v>
          </cell>
        </row>
        <row r="53">
          <cell r="A53" t="str">
            <v>COMISION NACIONAL DE VALORES</v>
          </cell>
        </row>
        <row r="54">
          <cell r="A54" t="str">
            <v>COMISIONADO NACIONAL PARA LA POLICIA</v>
          </cell>
        </row>
        <row r="55">
          <cell r="A55" t="str">
            <v>COMPANIA NACIONAL DE NAVEGACION</v>
          </cell>
        </row>
        <row r="56">
          <cell r="A56" t="str">
            <v>CONGRESO DE LA REPUBLICA</v>
          </cell>
        </row>
        <row r="57">
          <cell r="A57" t="str">
            <v>CONSEJO SUPERIOR DE LA JUDICATURA</v>
          </cell>
        </row>
        <row r="58">
          <cell r="A58" t="str">
            <v>CORPES AMAZONIA</v>
          </cell>
        </row>
        <row r="59">
          <cell r="A59" t="str">
            <v>CORPES CENTRO ORIENTE</v>
          </cell>
        </row>
        <row r="60">
          <cell r="A60" t="str">
            <v>CORPES COSTA ATLANTICA</v>
          </cell>
        </row>
        <row r="61">
          <cell r="A61" t="str">
            <v>CORPES OCCIDENTE</v>
          </cell>
        </row>
        <row r="62">
          <cell r="A62" t="str">
            <v>CORPES ORINOQUIA</v>
          </cell>
        </row>
        <row r="63">
          <cell r="A63" t="str">
            <v>CORPORACION AUTONOMA REGIONAL DE BOYACA</v>
          </cell>
        </row>
        <row r="64">
          <cell r="A64" t="str">
            <v>CORPORACION AUTONOMA REGIONAL DE CALDAS</v>
          </cell>
        </row>
        <row r="65">
          <cell r="A65" t="str">
            <v>CORPORACION AUTONOMA REGIONAL DE CHIVOR</v>
          </cell>
        </row>
        <row r="66">
          <cell r="A66" t="str">
            <v>CORPORACION AUTONOMA REGIONAL DE CUNDINAMARCA</v>
          </cell>
        </row>
        <row r="67">
          <cell r="A67" t="str">
            <v>CORPORACION AUTONOMA REGIONAL DE DESARROLLO DE CALDAS (CORPOCALDAS)</v>
          </cell>
        </row>
        <row r="68">
          <cell r="A68" t="str">
            <v>CORPORACION AUTONOMA REGIONAL DE LA DEFENSA DE LA MESETA DE BUCARAMANGA</v>
          </cell>
        </row>
        <row r="69">
          <cell r="A69" t="str">
            <v>CORPORACION AUTONOMA REGIONAL DE LA FRONTERA NORORIENTAL</v>
          </cell>
        </row>
        <row r="70">
          <cell r="A70" t="str">
            <v>CORPORACION AUTONOMA REGIONAL DE LA GUAJIRA</v>
          </cell>
        </row>
        <row r="71">
          <cell r="A71" t="str">
            <v>CORPORACION AUTONOMA REGIONAL DE LA ORINOQUIA</v>
          </cell>
        </row>
        <row r="72">
          <cell r="A72" t="str">
            <v>CORPORACION AUTONOMA REGIONAL DE LAS CUENCAS DE LOS RIO</v>
          </cell>
        </row>
        <row r="73">
          <cell r="A73" t="str">
            <v>CORPORACION AUTONOMA REGIONAL DE LAS CUENCAS DE LOS RIOS NEGRO NARE</v>
          </cell>
        </row>
        <row r="74">
          <cell r="A74" t="str">
            <v>CORPORACION AUTONOMA REGIONAL DE LOS VALLES DEL SINU Y SAN JORGE</v>
          </cell>
        </row>
        <row r="75">
          <cell r="A75" t="str">
            <v>CORPORACION AUTONOMA REGIONAL DE NARINO</v>
          </cell>
        </row>
        <row r="76">
          <cell r="A76" t="str">
            <v>CORPORACION AUTONOMA REGIONAL DE SANTANDER</v>
          </cell>
        </row>
        <row r="77">
          <cell r="A77" t="str">
            <v>CORPORACION AUTONOMA REGIONAL DE SUCRE</v>
          </cell>
        </row>
        <row r="78">
          <cell r="A78" t="str">
            <v>CORPORACION AUTONOMA REGIONAL DEL ALTO MAGDALENA</v>
          </cell>
        </row>
        <row r="79">
          <cell r="A79" t="str">
            <v>CORPORACION AUTONOMA REGIONAL DEL ATLANTICO</v>
          </cell>
        </row>
        <row r="80">
          <cell r="A80" t="str">
            <v>CORPORACION AUTONOMA REGIONAL DEL CANAL DEL DIQUE</v>
          </cell>
        </row>
        <row r="81">
          <cell r="A81" t="str">
            <v>CORPORACION AUTONOMA REGIONAL DEL CAUCA</v>
          </cell>
        </row>
        <row r="82">
          <cell r="A82" t="str">
            <v>CORPORACION AUTONOMA REGIONAL DEL CENTRO DE ANTIOQUIA</v>
          </cell>
        </row>
        <row r="83">
          <cell r="A83" t="str">
            <v>CORPORACION AUTONOMA REGIONAL DEL CESAR</v>
          </cell>
        </row>
        <row r="84">
          <cell r="A84" t="str">
            <v>CORPORACION AUTONOMA REGIONAL DEL GUAVIO</v>
          </cell>
        </row>
        <row r="85">
          <cell r="A85" t="str">
            <v>CORPORACION AUTONOMA REGIONAL DEL MAGDALENA</v>
          </cell>
        </row>
        <row r="86">
          <cell r="A86" t="str">
            <v>CORPORACION AUTONOMA REGIONAL DEL PUTUMAYO</v>
          </cell>
        </row>
        <row r="87">
          <cell r="A87" t="str">
            <v>CORPORACION AUTONOMA REGIONAL DEL QUINDIO</v>
          </cell>
        </row>
        <row r="88">
          <cell r="A88" t="str">
            <v>CORPORACION AUTONOMA REGIONAL DEL RIO GRANDE DE LA MAGDALENA</v>
          </cell>
        </row>
        <row r="89">
          <cell r="A89" t="str">
            <v>CORPORACION AUTONOMA REGIONAL DEL RISARALDA</v>
          </cell>
        </row>
        <row r="90">
          <cell r="A90" t="str">
            <v>CORPORACION AUTONOMA REGIONAL DEL SUR DE BOLIVAR</v>
          </cell>
        </row>
        <row r="91">
          <cell r="A91" t="str">
            <v>CORPORACION AUTONOMA REGIONAL DEL TOLIMA</v>
          </cell>
        </row>
        <row r="92">
          <cell r="A92" t="str">
            <v>CORPORACION AUTONOMA REGIONAL DEL VALLE DEL CAUCA</v>
          </cell>
        </row>
        <row r="93">
          <cell r="A93" t="str">
            <v>CORPORACION AUTONOMA REGIONAL PARA EL DESARROLLO SOSTENIBLE DEL CHOCO</v>
          </cell>
        </row>
        <row r="94">
          <cell r="A94" t="str">
            <v>CORPORACION AUTONOMA REGIONAL PARA EL DESARROLLO SOSTENIBLE DEL NORTE Y ORIENTE DE LA AMAZONIA - CDA</v>
          </cell>
        </row>
        <row r="95">
          <cell r="A95" t="str">
            <v>CORPORACION COLOMBIANA PARA LA AMAZONIA - ARARACUARA</v>
          </cell>
        </row>
        <row r="96">
          <cell r="A96" t="str">
            <v>CORPORACION ELECTRICA DE LA COSTA ATLANTICA S.A.- E.S.P.</v>
          </cell>
        </row>
        <row r="97">
          <cell r="A97" t="str">
            <v>CORPORACION FINANCIERA DE DESARROLLO S.A.</v>
          </cell>
        </row>
        <row r="98">
          <cell r="A98" t="str">
            <v>CORPORACION FINANCIERA DE FOMENTO AGROPECUARIO Y DE EXP</v>
          </cell>
        </row>
        <row r="99">
          <cell r="A99" t="str">
            <v>CORPORACION FINANCIERA DEL TRANSPORTE</v>
          </cell>
        </row>
        <row r="100">
          <cell r="A100" t="str">
            <v>CORPORACION FINANCIERA POPULAR</v>
          </cell>
        </row>
        <row r="101">
          <cell r="A101" t="str">
            <v>CORPORACION FORESTAL DE VILLAVICENCIO</v>
          </cell>
        </row>
        <row r="102">
          <cell r="A102" t="str">
            <v>CORPORACION NACIONAL DE INVERSION Y FOMENTO FORESTAL</v>
          </cell>
        </row>
        <row r="103">
          <cell r="A103" t="str">
            <v>CORPORACION NACIONAL DE TURISMO</v>
          </cell>
        </row>
        <row r="104">
          <cell r="A104" t="str">
            <v>CORPORACION NACIONAL DE TURISMO</v>
          </cell>
        </row>
        <row r="105">
          <cell r="A105" t="str">
            <v>CORPORACION NACIONAL PARA EL DESARROLLO DEL CHOCO</v>
          </cell>
        </row>
        <row r="106">
          <cell r="A106" t="str">
            <v>CORPORACION PARA EL DESARROLLO SOSTENIBLE DE LA MACARENA</v>
          </cell>
        </row>
        <row r="107">
          <cell r="A107" t="str">
            <v>CORPORACION PARA EL DESARROLLO SOSTENIBLE DE LA MOJANA Y EL SAN JORGE</v>
          </cell>
        </row>
        <row r="108">
          <cell r="A108" t="str">
            <v>CORPORACION PARA EL DESARROLLO SOSTENIBLE DE LA SIERRA NEVADA DE SANTA MARTA</v>
          </cell>
        </row>
        <row r="109">
          <cell r="A109" t="str">
            <v>CORPORACION PARA EL DESARROLLO SOSTENIBLE DE URABA</v>
          </cell>
        </row>
        <row r="110">
          <cell r="A110" t="str">
            <v>CORPORACION PARA EL DESARROLLO SOSTENIBLE DEL ARCHIPIELAGO DE SAN ANDRES, PROVIDENCIA Y SANTA CATALINA</v>
          </cell>
        </row>
        <row r="111">
          <cell r="A111" t="str">
            <v>CORPORACION PARA EL DESARROLLO SOSTENIBLE DEL SUR DE LA AMAZONIA</v>
          </cell>
        </row>
        <row r="112">
          <cell r="A112" t="str">
            <v>CORPORACION PARA LA CONVIVENCIA CIUDADANA EN LA REGION DE URABA-CONCIUDADANA</v>
          </cell>
        </row>
        <row r="113">
          <cell r="A113" t="str">
            <v>CORPORACION PARA LA RECONSTRUCCION DE LA CUENCA DEL RIO PAEZ</v>
          </cell>
        </row>
        <row r="114">
          <cell r="A114" t="str">
            <v>CORPORACION PARA RECONSTRUCCION DE LA CUENCA DEL RIO PAEZ Y ZONAS ALEDA¥AS NASAKIWE</v>
          </cell>
        </row>
        <row r="115">
          <cell r="A115" t="str">
            <v>CORPORACION REGIONAL PARA EL DESARROLLO DE URABA</v>
          </cell>
        </row>
        <row r="116">
          <cell r="A116" t="str">
            <v>CORTE CONSTITUCIONAL</v>
          </cell>
        </row>
        <row r="117">
          <cell r="A117" t="str">
            <v>DEFENSA CIVIL COLOMBIANA</v>
          </cell>
        </row>
        <row r="118">
          <cell r="A118" t="str">
            <v>DEFENSORIA DEL PUEBLO</v>
          </cell>
        </row>
        <row r="119">
          <cell r="A119" t="str">
            <v>DEPARTAMENTO ADMINISTRATIVO DEL MEDIO AMBIENTE</v>
          </cell>
        </row>
        <row r="120">
          <cell r="A120" t="str">
            <v>DEPARTAMENTO ADMINISTRATIVO NACIONAL DE LA ECONOMIA SOLIDARIA GESTION GENERAL</v>
          </cell>
        </row>
        <row r="121">
          <cell r="A121" t="str">
            <v>DEPARTAMENTO ADMINISTRATIVO PARA LA GESTION DE MEDIO AMBIENTE</v>
          </cell>
        </row>
        <row r="122">
          <cell r="A122" t="str">
            <v>DEPARTAMENTO ADMINISTRATIVO SISTEMA NACIONAL AMBIENTAL- CIUDAD DE MEDELLIN</v>
          </cell>
        </row>
        <row r="123">
          <cell r="A123" t="str">
            <v>DEPARTAMENTO DISTRITAL DEL MEDIO AMBIENTE</v>
          </cell>
        </row>
        <row r="124">
          <cell r="A124" t="str">
            <v>DESARROLLO COMUNAL</v>
          </cell>
        </row>
        <row r="125">
          <cell r="A125" t="str">
            <v>DESARROLLO OPERATIVO</v>
          </cell>
        </row>
        <row r="126">
          <cell r="A126" t="str">
            <v>DIRECCION DE AGUA POTABLE Y SANEAMIENTO BASICO</v>
          </cell>
        </row>
        <row r="127">
          <cell r="A127" t="str">
            <v>DIRECCION DE BIENESTAR SOCIAL</v>
          </cell>
        </row>
        <row r="128">
          <cell r="A128" t="str">
            <v>DIRECCION DEL PLAN NACIONAL DE REHABILITACION</v>
          </cell>
        </row>
        <row r="129">
          <cell r="A129" t="str">
            <v>DIRECCION GENERAL ADMINISTRATIVA</v>
          </cell>
        </row>
        <row r="130">
          <cell r="A130" t="str">
            <v>DIRECCION GENERAL DE ADUANAS</v>
          </cell>
        </row>
        <row r="131">
          <cell r="A131" t="str">
            <v>DIRECCION GENERAL DE COMERCIO EXTERIOR</v>
          </cell>
        </row>
        <row r="132">
          <cell r="A132" t="str">
            <v>DIRECCION GENERAL DE COMERCIO EXTERIOR - DGC</v>
          </cell>
        </row>
        <row r="133">
          <cell r="A133" t="str">
            <v>DIRECCION GENERAL DE DERECHOS DE AUTOR</v>
          </cell>
        </row>
        <row r="134">
          <cell r="A134" t="str">
            <v>DIRECCION GENERAL DE LA SEGURIDAD SOCIAL</v>
          </cell>
        </row>
        <row r="135">
          <cell r="A135" t="str">
            <v>DIRECCION GENERAL DE POLITICAS JURIDICAS Y DESARROLLO LEGISLATIVO</v>
          </cell>
        </row>
        <row r="136">
          <cell r="A136" t="str">
            <v>DIRECCION GENERAL DE PREVENCION Y CONCILIACION</v>
          </cell>
        </row>
        <row r="137">
          <cell r="A137" t="str">
            <v>DIRECCION GENERAL DE SANIDAD MILITAR</v>
          </cell>
        </row>
        <row r="138">
          <cell r="A138" t="str">
            <v>DIRECCION GENERAL DE SERVICIOS ADMINISTRATIVOS</v>
          </cell>
        </row>
        <row r="139">
          <cell r="A139" t="str">
            <v>DIRECCION GENERAL DE TRANSPORTE Y TRANSITO TERRESTRE AUTOMOTOR</v>
          </cell>
        </row>
        <row r="140">
          <cell r="A140" t="str">
            <v>DIRECCION GENERAL DEL CREDITO PUBLICO</v>
          </cell>
        </row>
        <row r="141">
          <cell r="A141" t="str">
            <v>DIRECCION GENERAL DEL MENOR TRABAJADOR</v>
          </cell>
        </row>
        <row r="142">
          <cell r="A142" t="str">
            <v>DIRECCION GENERAL DEL PRESUPUESTO</v>
          </cell>
        </row>
        <row r="143">
          <cell r="A143" t="str">
            <v>DIRECCION GENERAL DEL SERVICIO NACIONAL DE EMPLEO</v>
          </cell>
        </row>
        <row r="144">
          <cell r="A144" t="str">
            <v>DIRECCION GENERAL DEL TRABAJO</v>
          </cell>
        </row>
        <row r="145">
          <cell r="A145" t="str">
            <v>DIRECCION NACIONAL DE ADMINISTRACION JUDICIAL</v>
          </cell>
        </row>
        <row r="146">
          <cell r="A146" t="str">
            <v>DIRECCION NACIONAL DE ADMINISTRACION JUDICIAL</v>
          </cell>
        </row>
        <row r="147">
          <cell r="A147" t="str">
            <v>DIRECCION NACIONAL DE ESTUPEFACIENTES</v>
          </cell>
        </row>
        <row r="148">
          <cell r="A148" t="str">
            <v>DIRECCION NACIONAL DE ESTUPEFACIENTES</v>
          </cell>
        </row>
        <row r="149">
          <cell r="A149" t="str">
            <v>DIRECCION NACIONAL PARA LA ATENCION Y PREVENCION DE DESASTRES</v>
          </cell>
        </row>
        <row r="150">
          <cell r="A150" t="str">
            <v>DIRECCION NACIONAL PARA LA EQUIDAD DE LA MUJER</v>
          </cell>
        </row>
        <row r="151">
          <cell r="A151" t="str">
            <v>DIRECCION SUPERIOR AERONAUTICA CIVIL</v>
          </cell>
        </row>
        <row r="152">
          <cell r="A152" t="str">
            <v>DIRECCION SUPERIOR DAINCO</v>
          </cell>
        </row>
        <row r="153">
          <cell r="A153" t="str">
            <v>DIRECCION SUPERIOR DANCOOP</v>
          </cell>
        </row>
        <row r="154">
          <cell r="A154" t="str">
            <v>DIRECCION SUPERIOR DANE</v>
          </cell>
        </row>
        <row r="155">
          <cell r="A155" t="str">
            <v>DIRECCION SUPERIOR DEL DAS</v>
          </cell>
        </row>
        <row r="156">
          <cell r="A156" t="str">
            <v>DIRECCION SUPERIOR DEL DEPARTAMENTO ADMINSTRATIVO DE LA FUNCION PUBLICA</v>
          </cell>
        </row>
        <row r="157">
          <cell r="A157" t="str">
            <v>DIRECCION SUPERIOR DEL MINISTERIO DE COMERCIO EXTERIOR</v>
          </cell>
        </row>
        <row r="158">
          <cell r="A158" t="str">
            <v>DIRECCION SUPERIOR DEL SERVICIO CIVIL</v>
          </cell>
        </row>
        <row r="159">
          <cell r="A159" t="str">
            <v>DIRECCION SUPERIOR ESCUELA JUDICIAL 'RODRIGO LARA BONILLA'</v>
          </cell>
        </row>
        <row r="160">
          <cell r="A160" t="str">
            <v>DIRECCION SUPERIOR INSTITUTO PARA LA SEGURIDAD SOCIAL Y BIENESTAR DE LA POLICIA NACIONAL</v>
          </cell>
        </row>
        <row r="161">
          <cell r="A161" t="str">
            <v>DIRECCION SUPERIOR MINAGRICULTURA</v>
          </cell>
        </row>
        <row r="162">
          <cell r="A162" t="str">
            <v>DIRECCION SUPERIOR MIN-COMUNICACIONES</v>
          </cell>
        </row>
        <row r="163">
          <cell r="A163" t="str">
            <v>DIRECCION SUPERIOR MINDESARROLLO</v>
          </cell>
        </row>
        <row r="164">
          <cell r="A164" t="str">
            <v>DIRECCION SUPERIOR MINHACIENDA</v>
          </cell>
        </row>
        <row r="165">
          <cell r="A165" t="str">
            <v>DIRECCION SUPERIOR MINISTERIO DEL INTERIOR</v>
          </cell>
        </row>
        <row r="166">
          <cell r="A166" t="str">
            <v>DIRECCION SUPERIOR MINISTERIO DEL MEDIO AMBIENTE</v>
          </cell>
        </row>
        <row r="167">
          <cell r="A167" t="str">
            <v>DIRECCION SUPERIOR MINISTERIO PUBLICO</v>
          </cell>
        </row>
        <row r="168">
          <cell r="A168" t="str">
            <v>DIRECCION SUPERIOR MINJUSTICIA</v>
          </cell>
        </row>
        <row r="169">
          <cell r="A169" t="str">
            <v>DIRECCION SUPERIOR MINMINAS</v>
          </cell>
        </row>
        <row r="170">
          <cell r="A170" t="str">
            <v>DIRECCION SUPERIOR MINRELACIONES</v>
          </cell>
        </row>
        <row r="171">
          <cell r="A171" t="str">
            <v>DIRECCION SUPERIOR MINSALUD</v>
          </cell>
        </row>
        <row r="172">
          <cell r="A172" t="str">
            <v>DIRECCION SUPERIOR MINSTERIO DE TRANSPORTE</v>
          </cell>
        </row>
        <row r="173">
          <cell r="A173" t="str">
            <v>DIRECCION SUPERIOR MINTRABAJO</v>
          </cell>
        </row>
        <row r="174">
          <cell r="A174" t="str">
            <v>DIRECCION SUPERIOR MOPT</v>
          </cell>
        </row>
        <row r="175">
          <cell r="A175" t="str">
            <v>DIRECCION SUPERIOR PLANEACION NACIONAL</v>
          </cell>
        </row>
        <row r="176">
          <cell r="A176" t="str">
            <v>DIRECCION SUPERIOR PRESIDENCIA DE LA REPUBLICA</v>
          </cell>
        </row>
        <row r="177">
          <cell r="A177" t="str">
            <v>DIRECCION SUPERIOR VEEDURIA DEL TESORO</v>
          </cell>
        </row>
        <row r="178">
          <cell r="A178" t="str">
            <v>DIRECCION SUPERIOR Y ADMINISTRACION GENERAL MINEDUCACIO</v>
          </cell>
        </row>
        <row r="179">
          <cell r="A179" t="str">
            <v>DIRECCION SUPERIOR Y ADMINISTRATIVA CONTRALORIA GENERAL</v>
          </cell>
        </row>
        <row r="180">
          <cell r="A180" t="str">
            <v>DIRECCION TECNICA</v>
          </cell>
        </row>
        <row r="181">
          <cell r="A181" t="str">
            <v>DIRECCION TECNICA - MINCOMUNICACIONES</v>
          </cell>
        </row>
        <row r="182">
          <cell r="A182" t="str">
            <v>DIRECCION TECNICA DAFP</v>
          </cell>
        </row>
        <row r="183">
          <cell r="A183" t="str">
            <v>DIRECCION TECNICA Y CONTROL POSTERIOR</v>
          </cell>
        </row>
        <row r="184">
          <cell r="A184" t="str">
            <v>DIRECCION Y ADMINISTRACION DE LA PROCURADURIA</v>
          </cell>
        </row>
        <row r="185">
          <cell r="A185" t="str">
            <v>DIRECCION Y ADMINISTRACION DEL SISTEMA PENITENCIARIO</v>
          </cell>
        </row>
        <row r="186">
          <cell r="A186" t="str">
            <v>DIRECCIONES TECNICAS</v>
          </cell>
        </row>
        <row r="187">
          <cell r="A187" t="str">
            <v>DIVISION DE CAMPA¥AS DIRECTAS</v>
          </cell>
        </row>
        <row r="188">
          <cell r="A188" t="str">
            <v>DIVISION DE PATOLOGIAS TROPICALES</v>
          </cell>
        </row>
        <row r="189">
          <cell r="A189" t="str">
            <v>DOCENCIA Y CAPACITACION</v>
          </cell>
        </row>
        <row r="190">
          <cell r="A190" t="str">
            <v>EDUCACION BASICA PRIMARIA</v>
          </cell>
        </row>
        <row r="191">
          <cell r="A191" t="str">
            <v>EDUCACION EN TERRITORIOS MISIONALES NO CONTRATADOS</v>
          </cell>
        </row>
        <row r="192">
          <cell r="A192" t="str">
            <v>EDUCACION EN TERRITORIOS MISIONALES POR CONTRATO</v>
          </cell>
        </row>
        <row r="193">
          <cell r="A193" t="str">
            <v>EDUCACION SECUNDARIA Y MEDIA VOCACIONAL</v>
          </cell>
        </row>
        <row r="194">
          <cell r="A194" t="str">
            <v>EJERCITO NACIONAL</v>
          </cell>
        </row>
        <row r="195">
          <cell r="A195" t="str">
            <v>ELECTRIFICADORA DE BOLIVAR</v>
          </cell>
        </row>
        <row r="196">
          <cell r="A196" t="str">
            <v>ELECTRIFICADORA DE BOYACA S.A - E.S.P.</v>
          </cell>
        </row>
        <row r="197">
          <cell r="A197" t="str">
            <v>ELECTRIFICADORA DE LA GUAJIRA</v>
          </cell>
        </row>
        <row r="198">
          <cell r="A198" t="str">
            <v>ELECTRIFICADORA DE MAGANGUE</v>
          </cell>
        </row>
        <row r="199">
          <cell r="A199" t="str">
            <v>ELECTRIFICADORA DE SAN ANDRES Y PROVIDENCIA</v>
          </cell>
        </row>
        <row r="200">
          <cell r="A200" t="str">
            <v>ELECTRIFICADORA DE SANTANDER S.A. - E.S.P.</v>
          </cell>
        </row>
        <row r="201">
          <cell r="A201" t="str">
            <v>ELECTRIFICADORA DE SUCRE</v>
          </cell>
        </row>
        <row r="202">
          <cell r="A202" t="str">
            <v>ELECTRIFICADORA DEL ATLANTICO</v>
          </cell>
        </row>
        <row r="203">
          <cell r="A203" t="str">
            <v>ELECTRIFICADORA DEL CAQUETA S.A - E.S.P.</v>
          </cell>
        </row>
        <row r="204">
          <cell r="A204" t="str">
            <v>ELECTRIFICADORA DEL CESAR</v>
          </cell>
        </row>
        <row r="205">
          <cell r="A205" t="str">
            <v>ELECTRIFICADORA DEL CHOCO</v>
          </cell>
        </row>
        <row r="206">
          <cell r="A206" t="str">
            <v>ELECTRIFICADORA DEL CORDOBA</v>
          </cell>
        </row>
        <row r="207">
          <cell r="A207" t="str">
            <v>ELECTRIFICADORA DEL HUILA S.A. - E.S.P.</v>
          </cell>
        </row>
        <row r="208">
          <cell r="A208" t="str">
            <v>ELECTRIFICADORA DEL MAGDALENA</v>
          </cell>
        </row>
        <row r="209">
          <cell r="A209" t="str">
            <v>ELECTRIFICADORA DEL META S.A. - E.S.P.</v>
          </cell>
        </row>
        <row r="210">
          <cell r="A210" t="str">
            <v>ELECTRIFICADORA DEL TOLIMA S.A. - E.S.P.</v>
          </cell>
        </row>
        <row r="211">
          <cell r="A211" t="str">
            <v>EMPRESA ANTIOQUE¥A DE ENERGIA</v>
          </cell>
        </row>
        <row r="212">
          <cell r="A212" t="str">
            <v>EMPRESA COLOMBIANA DE CARBON</v>
          </cell>
        </row>
        <row r="213">
          <cell r="A213" t="str">
            <v>EMPRESA COLOMBIANA DE MINAS</v>
          </cell>
        </row>
        <row r="214">
          <cell r="A214" t="str">
            <v>EMPRESA COLOMBIANA DE PETROLEOS</v>
          </cell>
        </row>
        <row r="215">
          <cell r="A215" t="str">
            <v>EMPRESA COLOMBIANA DE PRODUCTOS VETERINARIOS</v>
          </cell>
        </row>
        <row r="216">
          <cell r="A216" t="str">
            <v>EMPRESA COLOMBIANA DE VIAS FERREAS</v>
          </cell>
        </row>
        <row r="217">
          <cell r="A217" t="str">
            <v>EMPRESA DE ENERGIA DE BOGOTA</v>
          </cell>
        </row>
        <row r="218">
          <cell r="A218" t="str">
            <v>EMPRESA DE ENERGIA DE CUNDINAMARCA</v>
          </cell>
        </row>
        <row r="219">
          <cell r="A219" t="str">
            <v>EMPRESA DE ENERGIA DEL AMAZONAS</v>
          </cell>
        </row>
        <row r="220">
          <cell r="A220" t="str">
            <v>EMPRESA DE ENERGIA DEL ARAUCA S.A. E.S.P.</v>
          </cell>
        </row>
        <row r="221">
          <cell r="A221" t="str">
            <v>EMPRESA DE ENERGIA DEL PACIFICO S.A. EPSA E.S.P</v>
          </cell>
        </row>
        <row r="222">
          <cell r="A222" t="str">
            <v>EMPRESA DE ENERGIA DEL QUINDIO S.A. - E.S.P</v>
          </cell>
        </row>
        <row r="223">
          <cell r="A223" t="str">
            <v>EMPRESA NACIONAL DE TELECOMUNICACIONES</v>
          </cell>
        </row>
        <row r="224">
          <cell r="A224" t="str">
            <v>EMPRESA PUERTOS DE COLOMBIA</v>
          </cell>
        </row>
        <row r="225">
          <cell r="A225" t="str">
            <v>EMPRESAS MUNICIPALES DE CALI</v>
          </cell>
        </row>
        <row r="226">
          <cell r="A226" t="str">
            <v>EMPRESAS PUBLICAS DE MEDELLIN</v>
          </cell>
        </row>
        <row r="227">
          <cell r="A227" t="str">
            <v>EMPRESAS PUBLICAS DE PEREIRA</v>
          </cell>
        </row>
        <row r="228">
          <cell r="A228" t="str">
            <v>ESCUELA JUDICIAL</v>
          </cell>
        </row>
        <row r="229">
          <cell r="A229" t="str">
            <v>ESCUELA SUPERIOR DE ADMINISTRACION PUBLICA</v>
          </cell>
        </row>
        <row r="230">
          <cell r="A230" t="str">
            <v>ESTUDIOS,CONSTRUCCION,CONSERVACION Y VALORIZACION DE CA</v>
          </cell>
        </row>
        <row r="231">
          <cell r="A231" t="str">
            <v>FERROCARRILES NACIONALES DE COLOMBIA</v>
          </cell>
        </row>
        <row r="232">
          <cell r="A232" t="str">
            <v>FERROCARRILES NACIONALES DE COLOMBIA EN LIQUIDACION</v>
          </cell>
        </row>
        <row r="233">
          <cell r="A233" t="str">
            <v>FINANCIERA DE DESARROLLO TERRITORIAL</v>
          </cell>
        </row>
        <row r="234">
          <cell r="A234" t="str">
            <v>FISCALIA GENERAL DE LA NACION</v>
          </cell>
        </row>
        <row r="235">
          <cell r="A235" t="str">
            <v>FISCALIAS DE TRIBUNALES Y JUZGADOS</v>
          </cell>
        </row>
        <row r="236">
          <cell r="A236" t="str">
            <v>FISCALIAS DEL CONSEJO DE ESTADO Y TRIBUNLES ADMINISTRAT</v>
          </cell>
        </row>
        <row r="237">
          <cell r="A237" t="str">
            <v>FOMENTO DE LA INDUSTRIA DEL PETROLEO</v>
          </cell>
        </row>
        <row r="238">
          <cell r="A238" t="str">
            <v>FONDO AERONAUTICO NACIONAL</v>
          </cell>
        </row>
        <row r="239">
          <cell r="A239" t="str">
            <v>FONDO AMBIENTAL DE LA AMAZONIA</v>
          </cell>
        </row>
        <row r="240">
          <cell r="A240" t="str">
            <v>FONDO COLOMBIANO DE INVESTIGACIONES CIENTIFICAS Y PROYE</v>
          </cell>
        </row>
        <row r="241">
          <cell r="A241" t="str">
            <v>FONDO DE COFINANCIACION PARA LA INVERSION RURAL (DRI)</v>
          </cell>
        </row>
        <row r="242">
          <cell r="A242" t="str">
            <v>FONDO DE COFINANCIACION PARA LA INVERSION RURAL -DRI EN LIQUIDACION</v>
          </cell>
        </row>
        <row r="243">
          <cell r="A243" t="str">
            <v>FONDO DE COFINANCIACION PARA LA INVERSION SOCIAL - FIS</v>
          </cell>
        </row>
        <row r="244">
          <cell r="A244" t="str">
            <v>FONDO DE COMUNICACIONES</v>
          </cell>
        </row>
        <row r="245">
          <cell r="A245" t="str">
            <v>FONDO DE DESARROLLO COMUNAL</v>
          </cell>
        </row>
        <row r="246">
          <cell r="A246" t="str">
            <v>FONDO DE DESARROLLO COMUNAL Y LA PARTICIPACION</v>
          </cell>
        </row>
        <row r="247">
          <cell r="A247" t="str">
            <v>FONDO DE DESARROLLO RURAL INTEGRADO</v>
          </cell>
        </row>
        <row r="248">
          <cell r="A248" t="str">
            <v>FONDO DE FOMENTO AGROPECUARIO</v>
          </cell>
        </row>
        <row r="249">
          <cell r="A249" t="str">
            <v>FONDO DE INFRAESTRUCTURA CARCELARIA - FIC</v>
          </cell>
        </row>
        <row r="250">
          <cell r="A250" t="str">
            <v>FONDO DE INMUEBLES NACIONALES</v>
          </cell>
        </row>
        <row r="251">
          <cell r="A251" t="str">
            <v>FONDO DE PARTICIPACION CIUDADANA</v>
          </cell>
        </row>
        <row r="252">
          <cell r="A252" t="str">
            <v>FONDO DE PREVISION SOCIAL DE NOTARIADO Y REGISTRO</v>
          </cell>
        </row>
        <row r="253">
          <cell r="A253" t="str">
            <v>FONDO DE PREVISION SOCIAL DE NOTARIADO Y REGISTRO-CESANTIAS Y VIVIENDA</v>
          </cell>
        </row>
        <row r="254">
          <cell r="A254" t="str">
            <v>FONDO DE PREVISION SOCIAL DE NOTARIADO Y REGISTRO-PENSIONES</v>
          </cell>
        </row>
        <row r="255">
          <cell r="A255" t="str">
            <v>FONDO DE PREVISION SOCIAL DE NOTARIADO Y REGISTRO-SALUD</v>
          </cell>
        </row>
        <row r="256">
          <cell r="A256" t="str">
            <v>FONDO DE PREVISION SOCIAL DEL CONGRESO</v>
          </cell>
        </row>
        <row r="257">
          <cell r="A257" t="str">
            <v>FONDO DE PREVISION SOCIAL DEL CONGRESO CESANTIAS Y VIVIENDA</v>
          </cell>
        </row>
        <row r="258">
          <cell r="A258" t="str">
            <v>FONDO DE PREVISION SOCIAL DEL CONGRESO PENSIONES</v>
          </cell>
        </row>
        <row r="259">
          <cell r="A259" t="str">
            <v>FONDO DE PREVISION SOCIAL DEL CONGRESO SALUD</v>
          </cell>
        </row>
        <row r="260">
          <cell r="A260" t="str">
            <v>FONDO DE PROMOCION DE EXPORTACIONES</v>
          </cell>
        </row>
        <row r="261">
          <cell r="A261" t="str">
            <v>FONDO DE SEGURIDAD DE LA RAMA JUDICIAL Y DEL MINISTERIO PUBLICO</v>
          </cell>
        </row>
        <row r="262">
          <cell r="A262" t="str">
            <v>FONDO DE SEGURIDAD SOCIAL DEL ARTISTA COLOMBIANO</v>
          </cell>
        </row>
        <row r="263">
          <cell r="A263" t="str">
            <v>FONDO DE SOLIDARIDAD Y EMERGENCIA SOCIAL</v>
          </cell>
        </row>
        <row r="264">
          <cell r="A264" t="str">
            <v>FONDO DEL MINISTERIO DE EDUCACION</v>
          </cell>
        </row>
        <row r="265">
          <cell r="A265" t="str">
            <v>FONDO ESPECIAL DE LA PRESIDENCIA DE LA REPUBLICA</v>
          </cell>
        </row>
        <row r="266">
          <cell r="A266" t="str">
            <v>FONDO FINANCIERO AGROPECUARIO</v>
          </cell>
        </row>
        <row r="267">
          <cell r="A267" t="str">
            <v>FONDO FINANCIERO DE PROYECTOS DE DESARROLLO</v>
          </cell>
        </row>
        <row r="268">
          <cell r="A268" t="str">
            <v>FONDO NACIONAL AMBIENTAL</v>
          </cell>
        </row>
        <row r="269">
          <cell r="A269" t="str">
            <v>FONDO NACIONAL DE BIENESTAR SOCIAL</v>
          </cell>
        </row>
        <row r="270">
          <cell r="A270" t="str">
            <v>FONDO NACIONAL DE CAMINOS VECINALES</v>
          </cell>
        </row>
        <row r="271">
          <cell r="A271" t="str">
            <v>FONDO NACIONAL DE CAMINOS VECINALES EN LIQUIDACION</v>
          </cell>
        </row>
        <row r="272">
          <cell r="A272" t="str">
            <v>FONDO NACIONAL DE PROYECTOS DE DESARROLLO</v>
          </cell>
        </row>
        <row r="273">
          <cell r="A273" t="str">
            <v>FONDO NACIONAL DE REGALIAS</v>
          </cell>
        </row>
        <row r="274">
          <cell r="A274" t="str">
            <v>FONDO NACIONAL DE VIVIENDA</v>
          </cell>
        </row>
        <row r="275">
          <cell r="A275" t="str">
            <v>FONDO NACIONAL DEL AHORRO</v>
          </cell>
        </row>
        <row r="276">
          <cell r="A276" t="str">
            <v>FONDO NACIONAL DEL NOTARIADO</v>
          </cell>
        </row>
        <row r="277">
          <cell r="A277" t="str">
            <v>FONDO NACIONAL HOSPITALARIO</v>
          </cell>
        </row>
        <row r="278">
          <cell r="A278" t="str">
            <v>FONDO PARA LA RECONSTRUCCION DEL EJE CAFETERO</v>
          </cell>
        </row>
        <row r="279">
          <cell r="A279" t="str">
            <v>FONDO PASIVO SOCIAL FFNN</v>
          </cell>
        </row>
        <row r="280">
          <cell r="A280" t="str">
            <v>FONDO ROTATORIO DE ADUANAS</v>
          </cell>
        </row>
        <row r="281">
          <cell r="A281" t="str">
            <v>FONDO ROTATORIO DE LA ARMADA NACIONAL</v>
          </cell>
        </row>
        <row r="282">
          <cell r="A282" t="str">
            <v>FONDO ROTATORIO DE LA FUERZA AEREA</v>
          </cell>
        </row>
        <row r="283">
          <cell r="A283" t="str">
            <v>FONDO ROTATORIO DE LA POLICIA CESANTIAS Y VIVIENDA</v>
          </cell>
        </row>
        <row r="284">
          <cell r="A284" t="str">
            <v>FONDO ROTATORIO DE LA POLICIA NACIONAL</v>
          </cell>
        </row>
        <row r="285">
          <cell r="A285" t="str">
            <v>FONDO ROTATORIO DE LA REGISTRADURIA</v>
          </cell>
        </row>
        <row r="286">
          <cell r="A286" t="str">
            <v>FONDO ROTATORIO DE PREV. REP. Y REHA.DEL CONS. NAL ESTU</v>
          </cell>
        </row>
        <row r="287">
          <cell r="A287" t="str">
            <v>FONDO ROTATORIO DEL DANE</v>
          </cell>
        </row>
        <row r="288">
          <cell r="A288" t="str">
            <v>FONDO ROTATORIO DEL DEPARTAMENTO ADMINISTRATIVO DE SEGURIDAS</v>
          </cell>
        </row>
        <row r="289">
          <cell r="A289" t="str">
            <v>FONDO ROTATORIO DEL EJERCITO</v>
          </cell>
        </row>
        <row r="290">
          <cell r="A290" t="str">
            <v>FONDO ROTATORIO DEL MINISTERIO DE JUSTICIA</v>
          </cell>
        </row>
        <row r="291">
          <cell r="A291" t="str">
            <v>FONDO ROTATORIO DEL MINISTERIO DE RELACIONES EXTERIORES</v>
          </cell>
        </row>
        <row r="292">
          <cell r="A292" t="str">
            <v>FONDO VIAL NACIONAL</v>
          </cell>
        </row>
        <row r="293">
          <cell r="A293" t="str">
            <v>FORMACION Y CAPACITACION DE PERSONAL</v>
          </cell>
        </row>
        <row r="294">
          <cell r="A294" t="str">
            <v>GESTION GENERAL MINISTERIO DE AMBIENTE, VIVIENDA Y DESARROLLO TERRITORIAL- GESTIàN GENERAL</v>
          </cell>
        </row>
        <row r="295">
          <cell r="A295" t="str">
            <v>GESTION GENERAL MINISTERIO DE COMERCIO, INDUSTRIA Y TURISMO</v>
          </cell>
        </row>
        <row r="296">
          <cell r="A296" t="str">
            <v>GESTION GENERAL MINISTERIO DE LA PROTECCION SOCIAL</v>
          </cell>
        </row>
        <row r="297">
          <cell r="A297" t="str">
            <v>GESTION GENERAL MINISTERIO DEL INTERIOR Y DE JUSTICIA</v>
          </cell>
        </row>
        <row r="298">
          <cell r="A298" t="str">
            <v>HIDROELECTRICA LA MIEL</v>
          </cell>
        </row>
        <row r="299">
          <cell r="A299" t="str">
            <v>HOSPITAL MILITAR CENTRAL</v>
          </cell>
        </row>
        <row r="300">
          <cell r="A300" t="str">
            <v>IMPRENTA NACIONAL DE COLOMBIA</v>
          </cell>
        </row>
        <row r="301">
          <cell r="A301" t="str">
            <v>INDUSTRIA MILITAR</v>
          </cell>
        </row>
        <row r="302">
          <cell r="A302" t="str">
            <v>INDUSTRIA Y COMERCIO</v>
          </cell>
        </row>
        <row r="303">
          <cell r="A303" t="str">
            <v>INFORMACION TECNICO ESTADISTICA</v>
          </cell>
        </row>
        <row r="304">
          <cell r="A304" t="str">
            <v>INSPECCION Y CONTROL DE SOCIEDADES</v>
          </cell>
        </row>
        <row r="305">
          <cell r="A305" t="str">
            <v>INST. NAL. DE VIVIENDA DE INTERES SOCIAL Y REF. URBANA</v>
          </cell>
        </row>
        <row r="306">
          <cell r="A306" t="str">
            <v>INST.TECN.NAL. DE COMERCIO SIMON RODRIGUEZ - CALI</v>
          </cell>
        </row>
        <row r="307">
          <cell r="A307" t="str">
            <v>INSTITUTO AMAZONICO DE INVESTIGACIONES CIENTIFICAS</v>
          </cell>
        </row>
        <row r="308">
          <cell r="A308" t="str">
            <v>INSTITUTO CARO Y CUERVO</v>
          </cell>
        </row>
        <row r="309">
          <cell r="A309" t="str">
            <v>INSTITUTO CASAS FISCALES DEL EJERCITO</v>
          </cell>
        </row>
        <row r="310">
          <cell r="A310" t="str">
            <v>INSTITUTO COLOMBIANO AGROPECUARIO</v>
          </cell>
        </row>
        <row r="311">
          <cell r="A311" t="str">
            <v>INSTITUTO COLOMBIANO DE ANTROPOLOGIA E HISTORIA</v>
          </cell>
        </row>
        <row r="312">
          <cell r="A312" t="str">
            <v>INSTITUTO COLOMBIANO DE ANTROPOLOGÖA E HISTORIA</v>
          </cell>
        </row>
        <row r="313">
          <cell r="A313" t="str">
            <v>INSTITUTO COLOMBIANO DE ASUNTOS NUCLEARES</v>
          </cell>
        </row>
        <row r="314">
          <cell r="A314" t="str">
            <v>INSTITUTO COLOMBIANO DE BIENESTAR FAMILIAR</v>
          </cell>
        </row>
        <row r="315">
          <cell r="A315" t="str">
            <v>INSTITUTO COLOMBIANO DE COMERCIO EXTERIOR</v>
          </cell>
        </row>
        <row r="316">
          <cell r="A316" t="str">
            <v>INSTITUTO COLOMBIANO DE CONSTRUCCIONES ESCOLARES</v>
          </cell>
        </row>
        <row r="317">
          <cell r="A317" t="str">
            <v>INSTITUTO COLOMBIANO DE CREDITO EDUCATIVO Y ESTUDIOS TECNICOS EN EL EXTERIOR "MARIANO OSPINA PEREZ"</v>
          </cell>
        </row>
        <row r="318">
          <cell r="A318" t="str">
            <v>INSTITUTO COLOMBIANO DE CULTURA</v>
          </cell>
        </row>
        <row r="319">
          <cell r="A319" t="str">
            <v>INSTITUTO COLOMBIANO DE CULTURA HISPANICA</v>
          </cell>
        </row>
        <row r="320">
          <cell r="A320" t="str">
            <v>INSTITUTO COLOMBIANO DE DESARROLLO RURAL - INCODER</v>
          </cell>
        </row>
        <row r="321">
          <cell r="A321" t="str">
            <v>INSTITUTO COLOMBIANO DE ENERGIA ELECTRICA</v>
          </cell>
        </row>
        <row r="322">
          <cell r="A322" t="str">
            <v>INSTITUTO COLOMBIANO DE HIDROLOGIA,METEREOLOGIA Y ADECU</v>
          </cell>
        </row>
        <row r="323">
          <cell r="A323" t="str">
            <v>INSTITUTO COLOMBIANO DE INVESTIGACION CULTURAL</v>
          </cell>
        </row>
        <row r="324">
          <cell r="A324" t="str">
            <v>INSTITUTO COLOMBIANO DE LA PARTICIPACION JORGE ELIECER GAITAN</v>
          </cell>
        </row>
        <row r="325">
          <cell r="A325" t="str">
            <v>INSTITUTO COLOMBIANO DE LA REFORMA AGRARIA</v>
          </cell>
        </row>
        <row r="326">
          <cell r="A326" t="str">
            <v>INSTITUTO COLOMBIANO DE LA REFORMA AGRARIA - SALUD</v>
          </cell>
        </row>
        <row r="327">
          <cell r="A327" t="str">
            <v>INSTITUTO COLOMBIANO DE LA REFORMA AGRARIA -GESTION GENERAL</v>
          </cell>
        </row>
        <row r="328">
          <cell r="A328" t="str">
            <v>INSTITUTO COLOMBIANO DEL DEPORTE</v>
          </cell>
        </row>
        <row r="329">
          <cell r="A329" t="str">
            <v>INSTITUTO COLOMBIANO PARA DESARROLLO DE CIENCIA Y TECNOLOGIA FRANCISCO JOSE DE CALDAS</v>
          </cell>
        </row>
        <row r="330">
          <cell r="A330" t="str">
            <v>INSTITUTO COLOMBIANO PARA EL FOMENTO DE LA EDUCACION SUPERIOR</v>
          </cell>
        </row>
        <row r="331">
          <cell r="A331" t="str">
            <v>INSTITUTO DE CIENCIAS NECLEARES Y ENERGIA ALTERNATIVAS (INEA)</v>
          </cell>
        </row>
        <row r="332">
          <cell r="A332" t="str">
            <v>INSTITUTO DE DESARROLLO DE RECURSOS NATURALES Y RENOVAB</v>
          </cell>
        </row>
        <row r="333">
          <cell r="A333" t="str">
            <v>INSTITUTO DE EDUCACION TECNICA PROFESIONAL DE ROLDANILLO</v>
          </cell>
        </row>
        <row r="334">
          <cell r="A334" t="str">
            <v>INSTITUTO DE ESTUDIOS DEL MINISTERIO PUBLICO</v>
          </cell>
        </row>
        <row r="335">
          <cell r="A335" t="str">
            <v>INSTITUTO DE FOMENTO INDUSTRIAL</v>
          </cell>
        </row>
        <row r="336">
          <cell r="A336" t="str">
            <v>INSTITUTO DE HIDROLOGIA, METEOROLOGIA Y ESTUDIOS AMBIENTALES</v>
          </cell>
        </row>
        <row r="337">
          <cell r="A337" t="str">
            <v>INSTITUTO DE INVESTIGACION DE RECURSOS BIOLOGICOS "ALEXANDER VON HUMBOLDT"</v>
          </cell>
        </row>
        <row r="338">
          <cell r="A338" t="str">
            <v>INSTITUTO DE INVESTIGACION E INFORMACION GEOCIENTIFICA, MINERO AMBIENTAL Y NUCLEAR</v>
          </cell>
        </row>
        <row r="339">
          <cell r="A339" t="str">
            <v>INSTITUTO DE INVESTIGACIONES AMBIENTALES DEL PACIFICO "JOHN VON NEUMANN"</v>
          </cell>
        </row>
        <row r="340">
          <cell r="A340" t="str">
            <v>INSTITUTO DE INVESTIGACIONES MARINAS Y COSTERAS "JOSE BENITO VIVES DE ANDREIS"</v>
          </cell>
        </row>
        <row r="341">
          <cell r="A341" t="str">
            <v>INSTITUTO DE INVESTIGACIONES TECNOLOGICAS</v>
          </cell>
        </row>
        <row r="342">
          <cell r="A342" t="str">
            <v>INSTITUTO DE LA REFORMA AGRARIA -INCORA EN LIQUIDACION</v>
          </cell>
        </row>
        <row r="343">
          <cell r="A343" t="str">
            <v>INSTITUTO DE MERCADEO AGROPECUARIO</v>
          </cell>
        </row>
        <row r="344">
          <cell r="A344" t="str">
            <v>INSTITUTO DE MERCADEO AGROPECUARIO</v>
          </cell>
        </row>
        <row r="345">
          <cell r="A345" t="str">
            <v>INSTITUTO DE PESCA Y ACUICULTURA -INPA EN LIQUIDACION</v>
          </cell>
        </row>
        <row r="346">
          <cell r="A346" t="str">
            <v>INSTITUTO DE PLANIFICACION Y PROMOCION DE SOLUCIONES ENERGETICAS S.A.</v>
          </cell>
        </row>
        <row r="347">
          <cell r="A347" t="str">
            <v>INSTITUTO DE SALUD DE LAS FUERZAS MILITARES</v>
          </cell>
        </row>
        <row r="348">
          <cell r="A348" t="str">
            <v>INSTITUTO DE SEGUROS SOCIALES</v>
          </cell>
        </row>
        <row r="349">
          <cell r="A349" t="str">
            <v>INSTITUTO GEOGRAFICO AGUSTIN CODAZZI</v>
          </cell>
        </row>
        <row r="350">
          <cell r="A350" t="str">
            <v>INSTITUTO NACIONAL DE ADECUACION DE TIERRAS</v>
          </cell>
        </row>
        <row r="351">
          <cell r="A351" t="str">
            <v>INSTITUTO NACIONAL DE ADECUACION DE TIERRAS -INAT EN LIQUIDACION</v>
          </cell>
        </row>
        <row r="352">
          <cell r="A352" t="str">
            <v>INSTITUTO NACIONAL DE CANCEROLOGIA</v>
          </cell>
        </row>
        <row r="353">
          <cell r="A353" t="str">
            <v>INSTITUTO NACIONAL DE CONCESIONES -INCO</v>
          </cell>
        </row>
        <row r="354">
          <cell r="A354" t="str">
            <v>INSTITUTO NACIONAL DE MEDICINA LEGAL Y CIENCIAS FORENSES</v>
          </cell>
        </row>
        <row r="355">
          <cell r="A355" t="str">
            <v>INSTITUTO NACIONAL DE PESCA Y ACUICULTURA</v>
          </cell>
        </row>
        <row r="356">
          <cell r="A356" t="str">
            <v>INSTITUTO NACIONAL DE RADIO Y TELEVISION</v>
          </cell>
        </row>
        <row r="357">
          <cell r="A357" t="str">
            <v>INSTITUTO NACIONAL DE SALUD</v>
          </cell>
        </row>
        <row r="358">
          <cell r="A358" t="str">
            <v>INSTITUTO NACIONAL DE VIAS</v>
          </cell>
        </row>
        <row r="359">
          <cell r="A359" t="str">
            <v>INSTITUTO NACIONAL DEL TRANSPORTE</v>
          </cell>
        </row>
        <row r="360">
          <cell r="A360" t="str">
            <v>INSTITUTO NACIONAL PARA CIEGOS</v>
          </cell>
        </row>
        <row r="361">
          <cell r="A361" t="str">
            <v>INSTITUTO NACIONAL PARA LA PREVENCION Y PROBLEMAS DE DISCAPACIDAD</v>
          </cell>
        </row>
        <row r="362">
          <cell r="A362" t="str">
            <v>INSTITUTO NACIONAL PARA LA VIGILANCIA DE MEDICAMENTOS Y ALIMENTOS - INVIMA</v>
          </cell>
        </row>
        <row r="363">
          <cell r="A363" t="str">
            <v>INSTITUTO NACIONAL PARA SORDOS</v>
          </cell>
        </row>
        <row r="364">
          <cell r="A364" t="str">
            <v>INSTITUTO NACIONAL PENITENCIARIO Y CARCELARIO - INPEC</v>
          </cell>
        </row>
        <row r="365">
          <cell r="A365" t="str">
            <v>INSTITUTO NAL. FORMACION TECN. PROF. SAN JUAN DEL CESAR</v>
          </cell>
        </row>
        <row r="366">
          <cell r="A366" t="str">
            <v>INSTITUTO NAL. FORMACION TECNICA PROFESIONAL CIENAGA</v>
          </cell>
        </row>
        <row r="367">
          <cell r="A367" t="str">
            <v>INSTITUTO NAL. FORMACION TECNICA PROFESIONAL SAN ANDRES</v>
          </cell>
        </row>
        <row r="368">
          <cell r="A368" t="str">
            <v>INSTITUTO PARA EL DESARROLLO DE LA DEMOCRACIA LUIS CARLOS GALAN SARMIENTO</v>
          </cell>
        </row>
        <row r="369">
          <cell r="A369" t="str">
            <v>INSTITUTO PARA LA SEGURIDAD SOCIAL Y BIENESTAR DE LA POLICIA NACIONAL</v>
          </cell>
        </row>
        <row r="370">
          <cell r="A370" t="str">
            <v>INSTITUTO SUPERIOR DE EDUCACION RURAL DE PAMPLONA</v>
          </cell>
        </row>
        <row r="371">
          <cell r="A371" t="str">
            <v>INSTITUTO TECNICO AGRICOLA DE BUGA</v>
          </cell>
        </row>
        <row r="372">
          <cell r="A372" t="str">
            <v>INSTITUTO TECNICO CENTRAL DE BOGOTA</v>
          </cell>
        </row>
        <row r="373">
          <cell r="A373" t="str">
            <v>INSTITUTO TECNOLOGICO DEL PUTUMAYO</v>
          </cell>
        </row>
        <row r="374">
          <cell r="A374" t="str">
            <v>INSTITUTO TECNOLOGICO PASCUAL BRAVO-MEDELLIN</v>
          </cell>
        </row>
        <row r="375">
          <cell r="A375" t="str">
            <v>INSTITUTO TEGNOLOGICO DE SOLEDAD ATLANTICO - ITSA</v>
          </cell>
        </row>
        <row r="376">
          <cell r="A376" t="str">
            <v>INSTITUTO. TOLIMENSE DE FORMACION TEC. PROF. DEL ESPINAL</v>
          </cell>
        </row>
        <row r="377">
          <cell r="A377" t="str">
            <v>INSTRUCCION CRIMINAL</v>
          </cell>
        </row>
        <row r="378">
          <cell r="A378" t="str">
            <v>INSTRUCCION CRIMINAL-POLICIA JUDICIAL</v>
          </cell>
        </row>
        <row r="379">
          <cell r="A379" t="str">
            <v>INTERCONEXION ELECTRICA S.A. - E.S.P.</v>
          </cell>
        </row>
        <row r="380">
          <cell r="A380" t="str">
            <v>LICITACIONES Y CONTRATOS</v>
          </cell>
        </row>
        <row r="381">
          <cell r="A381" t="str">
            <v>LICITACIONES Y CONTRATOS - MINTRANS</v>
          </cell>
        </row>
        <row r="382">
          <cell r="A382" t="str">
            <v>MINERALES DE COLOMBIA</v>
          </cell>
        </row>
        <row r="383">
          <cell r="A383" t="str">
            <v>MINISTERIO DE LA CULTURA-GESTION GENERAL</v>
          </cell>
        </row>
        <row r="384">
          <cell r="A384" t="str">
            <v>MULTIPROPOSITO DE URRA S.A.</v>
          </cell>
        </row>
        <row r="385">
          <cell r="A385" t="str">
            <v>OBRAS HIDRAULICAS Y TRANSPORTE FLUVIAL</v>
          </cell>
        </row>
        <row r="386">
          <cell r="A386" t="str">
            <v>OBRAS HIDRAULICAS Y TRANSPORTE FLUVIAL - MINTRANS</v>
          </cell>
        </row>
        <row r="387">
          <cell r="A387" t="str">
            <v>OFICINA DE PLANEACION DEPARTAMENTAL DE AMAZONAS</v>
          </cell>
        </row>
        <row r="388">
          <cell r="A388" t="str">
            <v>OFICINA DE PLANEACION DEPARTAMENTAL DE ANTIOQUIA</v>
          </cell>
        </row>
        <row r="389">
          <cell r="A389" t="str">
            <v>OFICINA DE PLANEACION DEPARTAMENTAL DE ARAUCA</v>
          </cell>
        </row>
        <row r="390">
          <cell r="A390" t="str">
            <v>OFICINA DE PLANEACION DEPARTAMENTAL DE BOLIVAR</v>
          </cell>
        </row>
        <row r="391">
          <cell r="A391" t="str">
            <v>OFICINA DE PLANEACION DEPARTAMENTAL DE BOYACA</v>
          </cell>
        </row>
        <row r="392">
          <cell r="A392" t="str">
            <v>OFICINA DE PLANEACION DEPARTAMENTAL DE CALDAS</v>
          </cell>
        </row>
        <row r="393">
          <cell r="A393" t="str">
            <v>OFICINA DE PLANEACION DEPARTAMENTAL DE CAQUETA</v>
          </cell>
        </row>
        <row r="394">
          <cell r="A394" t="str">
            <v>OFICINA DE PLANEACION DEPARTAMENTAL DE CASANARE</v>
          </cell>
        </row>
        <row r="395">
          <cell r="A395" t="str">
            <v>OFICINA DE PLANEACION DEPARTAMENTAL DE CORDOBA</v>
          </cell>
        </row>
        <row r="396">
          <cell r="A396" t="str">
            <v>OFICINA DE PLANEACION DEPARTAMENTAL DE CUNDINAMARCA</v>
          </cell>
        </row>
        <row r="397">
          <cell r="A397" t="str">
            <v>OFICINA DE PLANEACION DEPARTAMENTAL DE GUAINIA</v>
          </cell>
        </row>
        <row r="398">
          <cell r="A398" t="str">
            <v>OFICINA DE PLANEACION DEPARTAMENTAL DE GUAVIARE</v>
          </cell>
        </row>
        <row r="399">
          <cell r="A399" t="str">
            <v>OFICINA DE PLANEACION DEPARTAMENTAL DE LA GUAJIRA</v>
          </cell>
        </row>
        <row r="400">
          <cell r="A400" t="str">
            <v>OFICINA DE PLANEACION DEPARTAMENTAL DE NARINO</v>
          </cell>
        </row>
        <row r="401">
          <cell r="A401" t="str">
            <v>OFICINA DE PLANEACION DEPARTAMENTAL DE NTE DE SANTANDER</v>
          </cell>
        </row>
        <row r="402">
          <cell r="A402" t="str">
            <v>OFICINA DE PLANEACION DEPARTAMENTAL DE QUINDIO</v>
          </cell>
        </row>
        <row r="403">
          <cell r="A403" t="str">
            <v>OFICINA DE PLANEACION DEPARTAMENTAL DE RISARALDA</v>
          </cell>
        </row>
        <row r="404">
          <cell r="A404" t="str">
            <v>OFICINA DE PLANEACION DEPARTAMENTAL DE SAN ANDRES</v>
          </cell>
        </row>
        <row r="405">
          <cell r="A405" t="str">
            <v>OFICINA DE PLANEACION DEPARTAMENTAL DE SANTANDER</v>
          </cell>
        </row>
        <row r="406">
          <cell r="A406" t="str">
            <v>OFICINA DE PLANEACION DEPARTAMENTAL DE SUCRE</v>
          </cell>
        </row>
        <row r="407">
          <cell r="A407" t="str">
            <v>OFICINA DE PLANEACION DEPARTAMENTAL DE VAUPES</v>
          </cell>
        </row>
        <row r="408">
          <cell r="A408" t="str">
            <v>OFICINA DE PLANEACION DEPARTAMENTAL DE VICHADA</v>
          </cell>
        </row>
        <row r="409">
          <cell r="A409" t="str">
            <v>OFICINA DE PLANEACION DEPARTAMENTAL DEL ATLANTICO</v>
          </cell>
        </row>
        <row r="410">
          <cell r="A410" t="str">
            <v>OFICINA DE PLANEACION DEPARTAMENTAL DEL CAUCA</v>
          </cell>
        </row>
        <row r="411">
          <cell r="A411" t="str">
            <v>OFICINA DE PLANEACION DEPARTAMENTAL DEL CESAR</v>
          </cell>
        </row>
        <row r="412">
          <cell r="A412" t="str">
            <v>OFICINA DE PLANEACION DEPARTAMENTAL DEL CHOCO</v>
          </cell>
        </row>
        <row r="413">
          <cell r="A413" t="str">
            <v>OFICINA DE PLANEACION DEPARTAMENTAL DEL HUILA</v>
          </cell>
        </row>
        <row r="414">
          <cell r="A414" t="str">
            <v>OFICINA DE PLANEACION DEPARTAMENTAL DEL MAGDALENA</v>
          </cell>
        </row>
        <row r="415">
          <cell r="A415" t="str">
            <v>OFICINA DE PLANEACION DEPARTAMENTAL DEL META</v>
          </cell>
        </row>
        <row r="416">
          <cell r="A416" t="str">
            <v>OFICINA DE PLANEACION DEPARTAMENTAL DEL PUTUMAYO</v>
          </cell>
        </row>
        <row r="417">
          <cell r="A417" t="str">
            <v>OFICINA DE PLANEACION DEPARTAMENTAL DEL TOLIMA</v>
          </cell>
        </row>
        <row r="418">
          <cell r="A418" t="str">
            <v>OFICINA DE PLANEACION DEPARTAMENTAL DEL VALLE</v>
          </cell>
        </row>
        <row r="419">
          <cell r="A419" t="str">
            <v>OPERACION ADMINISTRATIVA DE LA FUERZA AEREA COLOMBIANA</v>
          </cell>
        </row>
        <row r="420">
          <cell r="A420" t="str">
            <v>OPERACION ADMINISTRATIVA DEL COMANDO GENERAL</v>
          </cell>
        </row>
        <row r="421">
          <cell r="A421" t="str">
            <v>OPERACION ADMINISTRATIVA DIRECCION SUPERIOR MINDEFENSA</v>
          </cell>
        </row>
        <row r="422">
          <cell r="A422" t="str">
            <v>OPERACION ADMINISTRATIVA UNIVERSIDAD NUEVA GRANADA</v>
          </cell>
        </row>
        <row r="423">
          <cell r="A423" t="str">
            <v>ORGANIZACION CAMPESINA</v>
          </cell>
        </row>
        <row r="424">
          <cell r="A424" t="str">
            <v>PARTICIPACION IMPUESTO A LAS VENTAS</v>
          </cell>
        </row>
        <row r="425">
          <cell r="A425" t="str">
            <v>PENSIONES CAJANAL</v>
          </cell>
        </row>
        <row r="426">
          <cell r="A426" t="str">
            <v>PENSIONES CAPRECOM</v>
          </cell>
        </row>
        <row r="427">
          <cell r="A427" t="str">
            <v>PENSIONES- CAPRESUB</v>
          </cell>
        </row>
        <row r="428">
          <cell r="A428" t="str">
            <v>PLANTELES EDUCATIVOS - APORTES</v>
          </cell>
        </row>
        <row r="429">
          <cell r="A429" t="str">
            <v>PLANTELES NACIONALES</v>
          </cell>
        </row>
        <row r="430">
          <cell r="A430" t="str">
            <v>POLICIA NACIONAL</v>
          </cell>
        </row>
        <row r="431">
          <cell r="A431" t="str">
            <v>POLICIA NACIONAL - SALUD</v>
          </cell>
        </row>
        <row r="432">
          <cell r="A432" t="str">
            <v>PROCESAMIENTO DE INFORMACION</v>
          </cell>
        </row>
        <row r="433">
          <cell r="A433" t="str">
            <v>PROMOTORA DE VACACIONES Y RECREACION SOCIAL (EN LIQUIDACION)</v>
          </cell>
        </row>
        <row r="434">
          <cell r="A434" t="str">
            <v>RED DE SOLIDARIDAD</v>
          </cell>
        </row>
        <row r="435">
          <cell r="A435" t="str">
            <v>REGISTRADURIA NACIONAL DEL ESTADO CIVIL-ELECCIONES</v>
          </cell>
        </row>
        <row r="436">
          <cell r="A436" t="str">
            <v>REGISTRADURIA NACIONAL DEL ESTADO CIVIL-IDENTIFICACION</v>
          </cell>
        </row>
        <row r="437">
          <cell r="A437" t="str">
            <v>RELACIONES INDUSTRIALES</v>
          </cell>
        </row>
        <row r="438">
          <cell r="A438" t="str">
            <v>RELACIONES INDUSTRIALES - MINTRANS</v>
          </cell>
        </row>
        <row r="439">
          <cell r="A439" t="str">
            <v>RESIDENCIAS FEMENINAS DEL MINISTERIO DE EDUCACION NACIONAL</v>
          </cell>
        </row>
        <row r="440">
          <cell r="A440" t="str">
            <v>SALUD CAJANAL</v>
          </cell>
        </row>
        <row r="441">
          <cell r="A441" t="str">
            <v>SALUD CAPRECOM</v>
          </cell>
        </row>
        <row r="442">
          <cell r="A442" t="str">
            <v>SALUD- CAPRESUB</v>
          </cell>
        </row>
        <row r="443">
          <cell r="A443" t="str">
            <v>SALUD -DIRECCION SUPERIOR INSTITUTO PARA LA SEGURIDAD SOCIAL Y BIENESTAR DE LA POLICIA NACIONAL</v>
          </cell>
        </row>
        <row r="444">
          <cell r="A444" t="str">
            <v>SANATORIO DE AGUA DE DIOS</v>
          </cell>
        </row>
        <row r="445">
          <cell r="A445" t="str">
            <v>SANATORIO DE CONTRATACION</v>
          </cell>
        </row>
        <row r="446">
          <cell r="A446" t="str">
            <v>SANIDAD Y ASISTENCIA SOCIAL</v>
          </cell>
        </row>
        <row r="447">
          <cell r="A447" t="str">
            <v>SECRETARIA DE FOMENTO DEL HUILA</v>
          </cell>
        </row>
        <row r="448">
          <cell r="A448" t="str">
            <v>SECRETARIA DE INTEGRACION POPULAR</v>
          </cell>
        </row>
        <row r="449">
          <cell r="A449" t="str">
            <v>SEDE CENTRAL (FONDO ROTATORIO MINISTERIO DE JUSTICIA)</v>
          </cell>
        </row>
        <row r="450">
          <cell r="A450" t="str">
            <v>SENADO DE LA REPUBLICA</v>
          </cell>
        </row>
        <row r="451">
          <cell r="A451" t="str">
            <v>SERVICIO DE AERONAVEGACION A TERRITORIOS NACIONALES</v>
          </cell>
        </row>
        <row r="452">
          <cell r="A452" t="str">
            <v>SERVICIO DE LA DEUDA EXTERNA</v>
          </cell>
        </row>
        <row r="453">
          <cell r="A453" t="str">
            <v>SERVICIO DE LA DEUDA INTERNA</v>
          </cell>
        </row>
        <row r="454">
          <cell r="A454" t="str">
            <v>SERVICIO DE LA DEUDA PUBLICA NACIONAL</v>
          </cell>
        </row>
        <row r="455">
          <cell r="A455" t="str">
            <v>SERVICIO DE MEDICINA LEGAL E INVESTIGACIONES FORENCES</v>
          </cell>
        </row>
        <row r="456">
          <cell r="A456" t="str">
            <v>SERVICIO DE NAVEGACION ARMADA REPUBLICA DE COLOMBIA</v>
          </cell>
        </row>
        <row r="457">
          <cell r="A457" t="str">
            <v>SERVICIO EXTERIOR Y CUOTAS INTERNACIONALES MINRELACIONES</v>
          </cell>
        </row>
        <row r="458">
          <cell r="A458" t="str">
            <v>SERVICIO NACIONAL DE APRENDIZAJE</v>
          </cell>
        </row>
        <row r="459">
          <cell r="A459" t="str">
            <v>SERVICIOS ADMINISTRATIVOS</v>
          </cell>
        </row>
        <row r="460">
          <cell r="A460" t="str">
            <v>SERVICIOS POLICIALES</v>
          </cell>
        </row>
        <row r="461">
          <cell r="A461" t="str">
            <v>SERVICIOS SECCIONALES DE SALUD</v>
          </cell>
        </row>
        <row r="462">
          <cell r="A462" t="str">
            <v>SOCIEDAD CARBONES DE COLOMBIA</v>
          </cell>
        </row>
        <row r="463">
          <cell r="A463" t="str">
            <v>SOCIEDAD FINANCIERA DE DESARROLLO TERRITORIAL S.A. - FINDETER</v>
          </cell>
        </row>
        <row r="464">
          <cell r="A464" t="str">
            <v>SUPERINTENDENCIA BANCARIA</v>
          </cell>
        </row>
        <row r="465">
          <cell r="A465" t="str">
            <v>SUPERINTENDENCIA DE CONTROL DE CAMBIOS</v>
          </cell>
        </row>
        <row r="466">
          <cell r="A466" t="str">
            <v>SUPERINTENDENCIA DE INDUSTRIA Y COMERCIO</v>
          </cell>
        </row>
        <row r="467">
          <cell r="A467" t="str">
            <v>SUPERINTENDENCIA DE LA ECONOMIA SOLIDARIA</v>
          </cell>
        </row>
        <row r="468">
          <cell r="A468" t="str">
            <v>SUPERINTENDENCIA DE NOTARIADO Y REGISTRO</v>
          </cell>
        </row>
        <row r="469">
          <cell r="A469" t="str">
            <v>SUPERINTENDENCIA DE PUERTOS Y TRANSPORTE</v>
          </cell>
        </row>
        <row r="470">
          <cell r="A470" t="str">
            <v>SUPERINTENDENCIA DE PUERTOS Y TRANSPORTE, SUPERTRANSPORTE</v>
          </cell>
        </row>
        <row r="471">
          <cell r="A471" t="str">
            <v>SUPERINTENDENCIA DE SEGUROS DE SALUD</v>
          </cell>
        </row>
        <row r="472">
          <cell r="A472" t="str">
            <v>SUPERINTENDENCIA DE SERVICIOS PUBLICOS DOMICILIARIOS</v>
          </cell>
        </row>
        <row r="473">
          <cell r="A473" t="str">
            <v>SUPERINTENDENCIA DE SOCIEDADES</v>
          </cell>
        </row>
        <row r="474">
          <cell r="A474" t="str">
            <v>SUPERINTENDENCIA DE SUBSIDIO FAMILIAR</v>
          </cell>
        </row>
        <row r="475">
          <cell r="A475" t="str">
            <v>SUPERINTENDENCIA DE VALORES</v>
          </cell>
        </row>
        <row r="476">
          <cell r="A476" t="str">
            <v>SUPERINTENDENCIA DE VIGILANCIA Y SEGURIDAD PRIVADA</v>
          </cell>
        </row>
        <row r="477">
          <cell r="A477" t="str">
            <v>SUPERINTENDENCIA GENERAL DE PUERTOS</v>
          </cell>
        </row>
        <row r="478">
          <cell r="A478" t="str">
            <v>SUPERINTENDENCIA NACIONAL DE SALUD</v>
          </cell>
        </row>
        <row r="479">
          <cell r="A479" t="str">
            <v>TESORERIA GENERAL DE LA REPUBLICA</v>
          </cell>
        </row>
        <row r="480">
          <cell r="A480" t="str">
            <v>TRANSICION FONDO MEM-FIS</v>
          </cell>
        </row>
        <row r="481">
          <cell r="A481" t="str">
            <v>TRIBUNAL NACIONAL Y JUECES REGIONALES</v>
          </cell>
        </row>
        <row r="482">
          <cell r="A482" t="str">
            <v>UNIDAD ADMINISTRATIVA ESPECIAL - COMISION REGULADORA DE AGUA POTABLE Y SANEAMIENTO BASICO</v>
          </cell>
        </row>
        <row r="483">
          <cell r="A483" t="str">
            <v>UNIDAD ADMINISTRATIVA ESPECIAL - CONTADURIA GENERAL DE LA NACION</v>
          </cell>
        </row>
        <row r="484">
          <cell r="A484" t="str">
            <v>UNIDAD ADMINISTRATIVA ESPECIAL COMISION DE REGULACION DE TELECOMUNICACIONES</v>
          </cell>
        </row>
        <row r="485">
          <cell r="A485" t="str">
            <v>UNIDAD ADMINISTRATIVA ESPECIAL COMISION DE REGULACION DE TELECOMUNICACIONES</v>
          </cell>
        </row>
        <row r="486">
          <cell r="A486" t="str">
            <v>UNIDAD ADMINISTRATIVA ESPECIAL DE DESARROLLO TERRITORIAL</v>
          </cell>
        </row>
        <row r="487">
          <cell r="A487" t="str">
            <v>UNIDAD ADMINISTRATIVA ESPECIAL DEL SISTEMA DE PARQUES NACIONALES NATURALES</v>
          </cell>
        </row>
        <row r="488">
          <cell r="A488" t="str">
            <v>UNIDAD ADMINISTRATIVA ESPECIAL DEL SISTEMA DE PARQUES NACIONALES NATURALES</v>
          </cell>
        </row>
        <row r="489">
          <cell r="A489" t="str">
            <v>UNIDAD ADMINISTRATIVA ESPECIAL DIRECCION GRAL IMPUESTOS</v>
          </cell>
        </row>
        <row r="490">
          <cell r="A490" t="str">
            <v>UNIDAD ADMINISTRATIVA ESPECIAL LIQUIDADORA DE ASUNTOS DEL INSTITUTO DE CREDITO TERRITORIAL</v>
          </cell>
        </row>
        <row r="491">
          <cell r="A491" t="str">
            <v>UNIDAD ADMINISTRATIVA ESPECIAL TRANSITORIA DE ASUNTOS DEL INSTITUTO DE CREDITO TERRITORIAL</v>
          </cell>
        </row>
        <row r="492">
          <cell r="A492" t="str">
            <v>UNIDAD ADMINSTRATIVA ESPECIAL - DIRECCION DE IMPUESTOS Y ADUANAS NACIONALES</v>
          </cell>
        </row>
        <row r="493">
          <cell r="A493" t="str">
            <v>UNIDAD ADMINSTRATIVA ESPECIAL DE AERONAUTICA CIVIL</v>
          </cell>
        </row>
        <row r="494">
          <cell r="A494" t="str">
            <v>UNIDAD DE INFORMACION MINERO-ENERGETICA</v>
          </cell>
        </row>
        <row r="495">
          <cell r="A495" t="str">
            <v>UNIDAD DE PLANEACION MINERO ENERGETICA</v>
          </cell>
        </row>
        <row r="496">
          <cell r="A496" t="str">
            <v>UNIDAD PARA LA ATENCION DE ASUNTOS INDIGENAS</v>
          </cell>
        </row>
        <row r="497">
          <cell r="A497" t="str">
            <v>UNIDAD UNIVERSITARIA DEL SUR DE BOGOTA</v>
          </cell>
        </row>
        <row r="498">
          <cell r="A498" t="str">
            <v>UNIVERSIDAD DE CALDAS</v>
          </cell>
        </row>
        <row r="499">
          <cell r="A499" t="str">
            <v>UNIVERSIDAD DE CORDOBA</v>
          </cell>
        </row>
        <row r="500">
          <cell r="A500" t="str">
            <v>UNIVERSIDAD DE CORDOBA DIRECCION SUPERIOR</v>
          </cell>
        </row>
        <row r="501">
          <cell r="A501" t="str">
            <v>UNIVERSIDAD DE LA AMAZONIA</v>
          </cell>
        </row>
        <row r="502">
          <cell r="A502" t="str">
            <v>UNIVERSIDAD DE LOS LLANOS</v>
          </cell>
        </row>
        <row r="503">
          <cell r="A503" t="str">
            <v>UNIVERSIDAD DEL CAUCA</v>
          </cell>
        </row>
        <row r="504">
          <cell r="A504" t="str">
            <v>UNIVERSIDAD DEL PACIFICO</v>
          </cell>
        </row>
        <row r="505">
          <cell r="A505" t="str">
            <v>UNIVERSIDAD MILITAR NUEVA GRANADA</v>
          </cell>
        </row>
        <row r="506">
          <cell r="A506" t="str">
            <v>UNIVERSIDAD NACIONAL ABIERTA Y A DISTANCIA</v>
          </cell>
        </row>
        <row r="507">
          <cell r="A507" t="str">
            <v>UNIVERSIDAD NACIONAL DE COLOMBIA</v>
          </cell>
        </row>
        <row r="508">
          <cell r="A508" t="str">
            <v>UNIVERSIDAD NACIONAL DE COLOMBIA DIRECCION SUPERIOR</v>
          </cell>
        </row>
        <row r="509">
          <cell r="A509" t="str">
            <v>UNIVERSIDAD PEDAGOGICA NACIONAL DE BOGOTA</v>
          </cell>
        </row>
        <row r="510">
          <cell r="A510" t="str">
            <v>UNIVERSIDAD PEDAGOGICA Y TECNOLOGICA DE COLOMBIA TUNJA</v>
          </cell>
        </row>
        <row r="511">
          <cell r="A511" t="str">
            <v>UNIVERSIDAD POPULAR DEL CESAR</v>
          </cell>
        </row>
        <row r="512">
          <cell r="A512" t="str">
            <v>UNIVERSIDAD SURCOLOMBIANA DE NEIVA</v>
          </cell>
        </row>
        <row r="513">
          <cell r="A513" t="str">
            <v>UNIVERSIDAD TECNOLOGICA DE PEREIRA</v>
          </cell>
        </row>
        <row r="514">
          <cell r="A514" t="str">
            <v>UNIVERSIDAD TECNOLOGICA DEL CHOCO - DIEGO LUIS CORDOBA</v>
          </cell>
        </row>
        <row r="515">
          <cell r="A515" t="str">
            <v>UNIVERSIDAD TECNOLOGICA DEL CHOCO - DIEGO LUIS CORDOBA DIRECCION SUPERIOR</v>
          </cell>
        </row>
        <row r="516">
          <cell r="A516" t="str">
            <v>ZONA FRANCA DE RIONEGRO</v>
          </cell>
        </row>
        <row r="517">
          <cell r="A517" t="str">
            <v>ZONA FRANCA INDUSTRIAL Y COMERCIAL DE BARRANQUILLA</v>
          </cell>
        </row>
        <row r="518">
          <cell r="A518" t="str">
            <v>ZONA FRANCA INDUSTRIAL Y COMERCIAL DE BUENAVENTURA</v>
          </cell>
        </row>
        <row r="519">
          <cell r="A519" t="str">
            <v>ZONA FRANCA INDUSTRIAL Y COMERCIAL DE CARTAGENA</v>
          </cell>
        </row>
        <row r="520">
          <cell r="A520" t="str">
            <v>ZONA FRANCA INDUSTRIAL Y COMERCIAL DE CUCUTA</v>
          </cell>
        </row>
        <row r="521">
          <cell r="A521" t="str">
            <v>ZONA FRANCA INDUSTRIAL Y COMERCIAL DE SANTA MARTA</v>
          </cell>
        </row>
        <row r="522">
          <cell r="A522" t="str">
            <v>ZONA FRANCA INDUSTRIAL Y COMERCIAL MANUEL CARVAJAL SINI</v>
          </cell>
        </row>
        <row r="523">
          <cell r="A523" t="str">
            <v>ZONAS Y ADMINISTRACION DE AEROPUERTOS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NT wc 1er nivel"/>
      <sheetName val="$ wc 1er nivel"/>
      <sheetName val="APUS BASICOS"/>
      <sheetName val="APUS"/>
      <sheetName val="APUS otros"/>
      <sheetName val="CANT wc 4"/>
      <sheetName val="$ wc 4"/>
      <sheetName val="$ Unit."/>
      <sheetName val="resumen"/>
    </sheetNames>
    <sheetDataSet>
      <sheetData sheetId="1">
        <row r="17">
          <cell r="B17" t="str">
            <v>Demolición muro y enchape</v>
          </cell>
        </row>
        <row r="18">
          <cell r="B18" t="str">
            <v>Demolición repello esp 0,04mt</v>
          </cell>
        </row>
        <row r="21">
          <cell r="B21" t="str">
            <v>Demolición de enchape de pared incluye demoliciòn repello </v>
          </cell>
        </row>
        <row r="27">
          <cell r="B27" t="str">
            <v>Retiro de escombros</v>
          </cell>
        </row>
        <row r="49">
          <cell r="D49">
            <v>41.22</v>
          </cell>
        </row>
        <row r="51">
          <cell r="B51" t="str">
            <v>Suministro e instalación de cerámica Valencia primera calidad de 0.20 x 0.30, color beige para muros ref. 286019001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6"/>
  <sheetViews>
    <sheetView showGridLines="0" view="pageBreakPreview" zoomScaleNormal="80" zoomScaleSheetLayoutView="100" zoomScalePageLayoutView="0" workbookViewId="0" topLeftCell="A1">
      <selection activeCell="A1" sqref="A1"/>
    </sheetView>
  </sheetViews>
  <sheetFormatPr defaultColWidth="12.57421875" defaultRowHeight="15"/>
  <cols>
    <col min="1" max="1" width="5.28125" style="7" customWidth="1"/>
    <col min="2" max="2" width="16.8515625" style="7" customWidth="1"/>
    <col min="3" max="3" width="9.28125" style="7" customWidth="1"/>
    <col min="4" max="6" width="6.421875" style="7" customWidth="1"/>
    <col min="7" max="7" width="6.7109375" style="7" customWidth="1"/>
    <col min="8" max="8" width="10.57421875" style="7" customWidth="1"/>
    <col min="9" max="9" width="8.140625" style="94" customWidth="1"/>
    <col min="10" max="10" width="7.8515625" style="7" customWidth="1"/>
    <col min="11" max="11" width="5.140625" style="95" customWidth="1"/>
    <col min="12" max="12" width="20.28125" style="95" customWidth="1"/>
    <col min="13" max="13" width="5.7109375" style="95" customWidth="1"/>
    <col min="14" max="14" width="6.57421875" style="95" customWidth="1"/>
    <col min="15" max="17" width="5.7109375" style="95" customWidth="1"/>
    <col min="18" max="18" width="7.8515625" style="95" customWidth="1"/>
    <col min="19" max="19" width="7.57421875" style="96" customWidth="1"/>
    <col min="20" max="20" width="11.421875" style="7" customWidth="1"/>
    <col min="21" max="28" width="12.57421875" style="8" customWidth="1"/>
    <col min="29" max="203" width="12.57421875" style="7" customWidth="1"/>
    <col min="204" max="204" width="5.28125" style="7" customWidth="1"/>
    <col min="205" max="205" width="16.8515625" style="7" customWidth="1"/>
    <col min="206" max="206" width="9.28125" style="7" customWidth="1"/>
    <col min="207" max="209" width="6.421875" style="7" customWidth="1"/>
    <col min="210" max="210" width="6.7109375" style="7" customWidth="1"/>
    <col min="211" max="211" width="10.57421875" style="7" customWidth="1"/>
    <col min="212" max="212" width="8.140625" style="7" customWidth="1"/>
    <col min="213" max="213" width="3.00390625" style="7" customWidth="1"/>
    <col min="214" max="214" width="5.140625" style="7" customWidth="1"/>
    <col min="215" max="215" width="20.28125" style="7" customWidth="1"/>
    <col min="216" max="216" width="5.7109375" style="7" customWidth="1"/>
    <col min="217" max="217" width="6.57421875" style="7" customWidth="1"/>
    <col min="218" max="220" width="5.7109375" style="7" customWidth="1"/>
    <col min="221" max="221" width="7.8515625" style="7" customWidth="1"/>
    <col min="222" max="222" width="7.57421875" style="7" customWidth="1"/>
    <col min="223" max="223" width="14.140625" style="7" customWidth="1"/>
    <col min="224" max="224" width="10.28125" style="7" customWidth="1"/>
    <col min="225" max="225" width="20.7109375" style="7" customWidth="1"/>
    <col min="226" max="226" width="9.28125" style="7" customWidth="1"/>
    <col min="227" max="229" width="6.421875" style="7" customWidth="1"/>
    <col min="230" max="230" width="6.7109375" style="7" customWidth="1"/>
    <col min="231" max="231" width="10.57421875" style="7" customWidth="1"/>
    <col min="232" max="232" width="8.140625" style="7" customWidth="1"/>
    <col min="233" max="233" width="3.00390625" style="7" customWidth="1"/>
    <col min="234" max="234" width="5.140625" style="7" customWidth="1"/>
    <col min="235" max="235" width="20.28125" style="7" customWidth="1"/>
    <col min="236" max="236" width="5.7109375" style="7" customWidth="1"/>
    <col min="237" max="237" width="6.57421875" style="7" customWidth="1"/>
    <col min="238" max="242" width="5.7109375" style="7" customWidth="1"/>
    <col min="243" max="243" width="7.8515625" style="7" customWidth="1"/>
    <col min="244" max="244" width="7.57421875" style="7" customWidth="1"/>
    <col min="245" max="245" width="11.421875" style="7" customWidth="1"/>
    <col min="246" max="246" width="10.28125" style="7" customWidth="1"/>
    <col min="247" max="247" width="20.7109375" style="7" customWidth="1"/>
    <col min="248" max="248" width="9.28125" style="7" customWidth="1"/>
    <col min="249" max="251" width="6.421875" style="7" customWidth="1"/>
    <col min="252" max="252" width="6.7109375" style="7" customWidth="1"/>
    <col min="253" max="253" width="10.57421875" style="7" customWidth="1"/>
    <col min="254" max="254" width="8.140625" style="7" customWidth="1"/>
    <col min="255" max="255" width="3.00390625" style="7" customWidth="1"/>
    <col min="256" max="16384" width="5.140625" style="7" customWidth="1"/>
  </cols>
  <sheetData>
    <row r="2" spans="1:19" ht="15.75">
      <c r="A2" s="1" t="s">
        <v>0</v>
      </c>
      <c r="B2" s="2"/>
      <c r="C2" s="2"/>
      <c r="D2" s="2"/>
      <c r="E2" s="2"/>
      <c r="F2" s="3"/>
      <c r="G2" s="2"/>
      <c r="H2" s="4"/>
      <c r="I2" s="5"/>
      <c r="J2" s="6"/>
      <c r="K2" s="1" t="str">
        <f>+A2</f>
        <v>CANTIDADES DE OBRA DE CONTROL</v>
      </c>
      <c r="L2" s="2"/>
      <c r="M2" s="2"/>
      <c r="N2" s="2"/>
      <c r="O2" s="2"/>
      <c r="P2" s="3"/>
      <c r="Q2" s="2"/>
      <c r="R2" s="4"/>
      <c r="S2" s="5"/>
    </row>
    <row r="3" spans="1:19" ht="36" customHeight="1">
      <c r="A3" s="9"/>
      <c r="B3" s="10"/>
      <c r="C3" s="10"/>
      <c r="D3" s="11"/>
      <c r="E3" s="12"/>
      <c r="F3" s="13"/>
      <c r="G3" s="13"/>
      <c r="H3" s="13"/>
      <c r="I3" s="14"/>
      <c r="J3" s="6"/>
      <c r="K3" s="9"/>
      <c r="L3" s="10"/>
      <c r="M3" s="10"/>
      <c r="N3" s="11"/>
      <c r="O3" s="12"/>
      <c r="P3" s="13"/>
      <c r="Q3" s="13"/>
      <c r="R3" s="13"/>
      <c r="S3" s="14"/>
    </row>
    <row r="4" spans="1:256" s="8" customFormat="1" ht="15">
      <c r="A4" s="15"/>
      <c r="B4" s="16" t="str">
        <f>+'[4]$ wc 1er nivel'!B21</f>
        <v>Demolición de enchape de pared incluye demoliciòn repello </v>
      </c>
      <c r="C4" s="17"/>
      <c r="D4" s="18"/>
      <c r="E4" s="18"/>
      <c r="F4" s="19"/>
      <c r="G4" s="17"/>
      <c r="H4" s="20"/>
      <c r="I4" s="21"/>
      <c r="J4" s="6"/>
      <c r="K4" s="22"/>
      <c r="L4" s="23" t="s">
        <v>1</v>
      </c>
      <c r="M4" s="17"/>
      <c r="N4" s="18"/>
      <c r="O4" s="18"/>
      <c r="P4" s="19"/>
      <c r="Q4" s="17"/>
      <c r="R4" s="20"/>
      <c r="S4" s="21"/>
      <c r="T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8" customFormat="1" ht="15">
      <c r="A5" s="24" t="s">
        <v>2</v>
      </c>
      <c r="B5" s="24" t="s">
        <v>3</v>
      </c>
      <c r="C5" s="25" t="s">
        <v>4</v>
      </c>
      <c r="D5" s="26"/>
      <c r="E5" s="27"/>
      <c r="F5" s="28"/>
      <c r="G5" s="24"/>
      <c r="H5" s="29" t="s">
        <v>5</v>
      </c>
      <c r="I5" s="30"/>
      <c r="J5" s="6"/>
      <c r="K5" s="31" t="s">
        <v>6</v>
      </c>
      <c r="L5" s="31" t="s">
        <v>7</v>
      </c>
      <c r="M5" s="32"/>
      <c r="N5" s="33"/>
      <c r="O5" s="34"/>
      <c r="P5" s="35"/>
      <c r="Q5" s="36"/>
      <c r="R5" s="37" t="s">
        <v>5</v>
      </c>
      <c r="S5" s="38"/>
      <c r="T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8" customFormat="1" ht="15">
      <c r="A6" s="39"/>
      <c r="B6" s="39"/>
      <c r="C6" s="40" t="s">
        <v>8</v>
      </c>
      <c r="D6" s="40" t="s">
        <v>9</v>
      </c>
      <c r="E6" s="40"/>
      <c r="F6" s="41" t="s">
        <v>10</v>
      </c>
      <c r="G6" s="39" t="s">
        <v>11</v>
      </c>
      <c r="H6" s="42" t="s">
        <v>12</v>
      </c>
      <c r="I6" s="43" t="s">
        <v>13</v>
      </c>
      <c r="J6" s="6"/>
      <c r="K6" s="44"/>
      <c r="L6" s="44"/>
      <c r="M6" s="45" t="s">
        <v>14</v>
      </c>
      <c r="N6" s="45" t="s">
        <v>15</v>
      </c>
      <c r="O6" s="45" t="s">
        <v>16</v>
      </c>
      <c r="P6" s="46" t="s">
        <v>17</v>
      </c>
      <c r="Q6" s="44" t="s">
        <v>18</v>
      </c>
      <c r="R6" s="47" t="s">
        <v>12</v>
      </c>
      <c r="S6" s="48" t="s">
        <v>13</v>
      </c>
      <c r="T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8" customFormat="1" ht="15">
      <c r="A7" s="49" t="s">
        <v>19</v>
      </c>
      <c r="B7" s="49"/>
      <c r="C7" s="50">
        <v>7.79</v>
      </c>
      <c r="D7" s="50">
        <f>3.16-1.45</f>
        <v>1.7100000000000002</v>
      </c>
      <c r="E7" s="50"/>
      <c r="F7" s="51">
        <v>2</v>
      </c>
      <c r="G7" s="49" t="str">
        <f>IF(C7=0,"Un",IF(D7=0,"Ml",IF(E7=0,"M2","M3")))</f>
        <v>M2</v>
      </c>
      <c r="H7" s="52">
        <f>IF(C7=0,+F7,IF(D7=0,+C7*F7,IF(E7=0,ROUND(+C7*D7*F7,2),ROUND(+C7*D7*E7*F7,2))))</f>
        <v>26.64</v>
      </c>
      <c r="I7" s="53"/>
      <c r="J7" s="6"/>
      <c r="K7" s="54">
        <v>1</v>
      </c>
      <c r="L7" s="55"/>
      <c r="M7" s="56"/>
      <c r="N7" s="57"/>
      <c r="O7" s="58"/>
      <c r="P7" s="59"/>
      <c r="Q7" s="60"/>
      <c r="R7" s="61">
        <f aca="true" t="shared" si="0" ref="R7:R23">+ROUND(O7*P7*Q7,2)</f>
        <v>0</v>
      </c>
      <c r="S7" s="62"/>
      <c r="T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15">
      <c r="A8" s="63" t="s">
        <v>20</v>
      </c>
      <c r="B8" s="63"/>
      <c r="C8" s="64">
        <v>5.95</v>
      </c>
      <c r="D8" s="64">
        <v>1.71</v>
      </c>
      <c r="E8" s="64"/>
      <c r="F8" s="65">
        <v>1</v>
      </c>
      <c r="G8" s="63" t="str">
        <f>IF(C8=0,"Un",IF(D8=0,"Ml",IF(E8=0,"M2","M3")))</f>
        <v>M2</v>
      </c>
      <c r="H8" s="52">
        <f>IF(C8=0,+F8,IF(D8=0,+C8*F8,IF(E8=0,ROUND(+C8*D8*F8,2),ROUND(+C8*D8*E8*F8,2))))</f>
        <v>10.17</v>
      </c>
      <c r="I8" s="66"/>
      <c r="J8" s="6"/>
      <c r="K8" s="54">
        <v>2</v>
      </c>
      <c r="L8" s="55"/>
      <c r="M8" s="56"/>
      <c r="N8" s="57"/>
      <c r="O8" s="58"/>
      <c r="P8" s="59"/>
      <c r="Q8" s="60"/>
      <c r="R8" s="61">
        <f t="shared" si="0"/>
        <v>0</v>
      </c>
      <c r="S8" s="62"/>
      <c r="T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15">
      <c r="A9" s="63" t="s">
        <v>20</v>
      </c>
      <c r="B9" s="63"/>
      <c r="C9" s="64">
        <v>6.13</v>
      </c>
      <c r="D9" s="64">
        <v>1.71</v>
      </c>
      <c r="E9" s="64"/>
      <c r="F9" s="65">
        <v>1</v>
      </c>
      <c r="G9" s="63" t="str">
        <f aca="true" t="shared" si="1" ref="G9:G18">IF(C9=0,"Un",IF(D9=0,"Ml",IF(E9=0,"M2","M3")))</f>
        <v>M2</v>
      </c>
      <c r="H9" s="52">
        <f aca="true" t="shared" si="2" ref="H9:H18">IF(C9=0,+F9,IF(D9=0,+C9*F9,IF(E9=0,ROUND(+C9*D9*F9,2),ROUND(+C9*D9*E9*F9,2))))</f>
        <v>10.48</v>
      </c>
      <c r="I9" s="66"/>
      <c r="J9" s="6"/>
      <c r="K9" s="54">
        <v>2</v>
      </c>
      <c r="L9" s="55"/>
      <c r="M9" s="56"/>
      <c r="N9" s="57"/>
      <c r="O9" s="58"/>
      <c r="P9" s="59"/>
      <c r="Q9" s="60"/>
      <c r="R9" s="61">
        <f t="shared" si="0"/>
        <v>0</v>
      </c>
      <c r="S9" s="62"/>
      <c r="T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15">
      <c r="A10" s="63" t="s">
        <v>20</v>
      </c>
      <c r="B10" s="63"/>
      <c r="C10" s="64">
        <v>0.84</v>
      </c>
      <c r="D10" s="64">
        <v>1.71</v>
      </c>
      <c r="E10" s="64"/>
      <c r="F10" s="65">
        <v>2</v>
      </c>
      <c r="G10" s="63" t="str">
        <f t="shared" si="1"/>
        <v>M2</v>
      </c>
      <c r="H10" s="52">
        <f t="shared" si="2"/>
        <v>2.87</v>
      </c>
      <c r="I10" s="66"/>
      <c r="J10" s="6"/>
      <c r="K10" s="54">
        <v>2</v>
      </c>
      <c r="L10" s="55"/>
      <c r="M10" s="56"/>
      <c r="N10" s="57"/>
      <c r="O10" s="58"/>
      <c r="P10" s="59"/>
      <c r="Q10" s="60"/>
      <c r="R10" s="61">
        <f t="shared" si="0"/>
        <v>0</v>
      </c>
      <c r="S10" s="62"/>
      <c r="T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15">
      <c r="A11" s="63" t="s">
        <v>20</v>
      </c>
      <c r="B11" s="63"/>
      <c r="C11" s="64">
        <v>2.9</v>
      </c>
      <c r="D11" s="64">
        <v>1.71</v>
      </c>
      <c r="E11" s="64"/>
      <c r="F11" s="65">
        <v>1</v>
      </c>
      <c r="G11" s="63" t="str">
        <f t="shared" si="1"/>
        <v>M2</v>
      </c>
      <c r="H11" s="52">
        <f t="shared" si="2"/>
        <v>4.96</v>
      </c>
      <c r="I11" s="66"/>
      <c r="J11" s="6"/>
      <c r="K11" s="54">
        <v>2</v>
      </c>
      <c r="L11" s="55"/>
      <c r="M11" s="56"/>
      <c r="N11" s="57"/>
      <c r="O11" s="58"/>
      <c r="P11" s="59"/>
      <c r="Q11" s="60"/>
      <c r="R11" s="61">
        <f t="shared" si="0"/>
        <v>0</v>
      </c>
      <c r="S11" s="62"/>
      <c r="T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15">
      <c r="A12" s="63" t="s">
        <v>20</v>
      </c>
      <c r="B12" s="63"/>
      <c r="C12" s="64">
        <v>2.87</v>
      </c>
      <c r="D12" s="64">
        <v>1.71</v>
      </c>
      <c r="E12" s="64"/>
      <c r="F12" s="65">
        <v>1</v>
      </c>
      <c r="G12" s="63" t="str">
        <f t="shared" si="1"/>
        <v>M2</v>
      </c>
      <c r="H12" s="52">
        <f t="shared" si="2"/>
        <v>4.91</v>
      </c>
      <c r="I12" s="66"/>
      <c r="J12" s="6"/>
      <c r="K12" s="54">
        <v>2</v>
      </c>
      <c r="L12" s="55"/>
      <c r="M12" s="56"/>
      <c r="N12" s="57"/>
      <c r="O12" s="58"/>
      <c r="P12" s="59"/>
      <c r="Q12" s="60"/>
      <c r="R12" s="61">
        <f t="shared" si="0"/>
        <v>0</v>
      </c>
      <c r="S12" s="62"/>
      <c r="T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15">
      <c r="A13" s="63" t="s">
        <v>20</v>
      </c>
      <c r="B13" s="63"/>
      <c r="C13" s="64">
        <f>1.2+1.2+0.15+0.3</f>
        <v>2.8499999999999996</v>
      </c>
      <c r="D13" s="64">
        <v>1.72</v>
      </c>
      <c r="E13" s="64"/>
      <c r="F13" s="65">
        <v>2</v>
      </c>
      <c r="G13" s="63" t="str">
        <f t="shared" si="1"/>
        <v>M2</v>
      </c>
      <c r="H13" s="52">
        <f t="shared" si="2"/>
        <v>9.8</v>
      </c>
      <c r="I13" s="66"/>
      <c r="J13" s="6"/>
      <c r="K13" s="54">
        <v>2</v>
      </c>
      <c r="L13" s="55"/>
      <c r="M13" s="56"/>
      <c r="N13" s="57"/>
      <c r="O13" s="58"/>
      <c r="P13" s="59"/>
      <c r="Q13" s="60"/>
      <c r="R13" s="61">
        <f t="shared" si="0"/>
        <v>0</v>
      </c>
      <c r="S13" s="62"/>
      <c r="T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15">
      <c r="A14" s="63" t="s">
        <v>20</v>
      </c>
      <c r="B14" s="63"/>
      <c r="C14" s="64"/>
      <c r="D14" s="64"/>
      <c r="E14" s="64"/>
      <c r="F14" s="65"/>
      <c r="G14" s="63" t="str">
        <f t="shared" si="1"/>
        <v>Un</v>
      </c>
      <c r="H14" s="52">
        <f t="shared" si="2"/>
        <v>0</v>
      </c>
      <c r="I14" s="66"/>
      <c r="J14" s="6"/>
      <c r="K14" s="54">
        <v>2</v>
      </c>
      <c r="L14" s="55"/>
      <c r="M14" s="56"/>
      <c r="N14" s="57"/>
      <c r="O14" s="58"/>
      <c r="P14" s="59"/>
      <c r="Q14" s="60"/>
      <c r="R14" s="61">
        <f t="shared" si="0"/>
        <v>0</v>
      </c>
      <c r="S14" s="62"/>
      <c r="T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8" customFormat="1" ht="15">
      <c r="A15" s="63" t="s">
        <v>20</v>
      </c>
      <c r="B15" s="63"/>
      <c r="C15" s="64"/>
      <c r="D15" s="64"/>
      <c r="E15" s="64"/>
      <c r="F15" s="65"/>
      <c r="G15" s="63" t="str">
        <f t="shared" si="1"/>
        <v>Un</v>
      </c>
      <c r="H15" s="52">
        <f t="shared" si="2"/>
        <v>0</v>
      </c>
      <c r="I15" s="66"/>
      <c r="J15" s="6"/>
      <c r="K15" s="54">
        <v>2</v>
      </c>
      <c r="L15" s="55"/>
      <c r="M15" s="56"/>
      <c r="N15" s="57"/>
      <c r="O15" s="58"/>
      <c r="P15" s="59"/>
      <c r="Q15" s="60"/>
      <c r="R15" s="61">
        <f t="shared" si="0"/>
        <v>0</v>
      </c>
      <c r="S15" s="62"/>
      <c r="T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15">
      <c r="A16" s="63" t="s">
        <v>20</v>
      </c>
      <c r="B16" s="63"/>
      <c r="C16" s="64"/>
      <c r="D16" s="64"/>
      <c r="E16" s="64"/>
      <c r="F16" s="65"/>
      <c r="G16" s="63" t="str">
        <f t="shared" si="1"/>
        <v>Un</v>
      </c>
      <c r="H16" s="52">
        <f t="shared" si="2"/>
        <v>0</v>
      </c>
      <c r="I16" s="66"/>
      <c r="J16" s="6"/>
      <c r="K16" s="54">
        <v>2</v>
      </c>
      <c r="L16" s="55"/>
      <c r="M16" s="56"/>
      <c r="N16" s="57"/>
      <c r="O16" s="58"/>
      <c r="P16" s="59"/>
      <c r="Q16" s="60"/>
      <c r="R16" s="61">
        <f t="shared" si="0"/>
        <v>0</v>
      </c>
      <c r="S16" s="62"/>
      <c r="T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8" customFormat="1" ht="15">
      <c r="A17" s="63" t="s">
        <v>20</v>
      </c>
      <c r="B17" s="63"/>
      <c r="C17" s="64"/>
      <c r="D17" s="64"/>
      <c r="E17" s="64"/>
      <c r="F17" s="65"/>
      <c r="G17" s="63" t="str">
        <f t="shared" si="1"/>
        <v>Un</v>
      </c>
      <c r="H17" s="52">
        <f t="shared" si="2"/>
        <v>0</v>
      </c>
      <c r="I17" s="66"/>
      <c r="J17" s="6"/>
      <c r="K17" s="54">
        <v>2</v>
      </c>
      <c r="L17" s="55"/>
      <c r="M17" s="56"/>
      <c r="N17" s="57"/>
      <c r="O17" s="58"/>
      <c r="P17" s="59"/>
      <c r="Q17" s="60"/>
      <c r="R17" s="61">
        <f t="shared" si="0"/>
        <v>0</v>
      </c>
      <c r="S17" s="62"/>
      <c r="T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15">
      <c r="A18" s="63" t="s">
        <v>20</v>
      </c>
      <c r="B18" s="63"/>
      <c r="C18" s="64"/>
      <c r="D18" s="64"/>
      <c r="E18" s="64"/>
      <c r="F18" s="65"/>
      <c r="G18" s="63" t="str">
        <f t="shared" si="1"/>
        <v>Un</v>
      </c>
      <c r="H18" s="52">
        <f t="shared" si="2"/>
        <v>0</v>
      </c>
      <c r="I18" s="66"/>
      <c r="J18" s="6"/>
      <c r="K18" s="54">
        <v>2</v>
      </c>
      <c r="L18" s="55"/>
      <c r="M18" s="56"/>
      <c r="N18" s="57"/>
      <c r="O18" s="58"/>
      <c r="P18" s="59"/>
      <c r="Q18" s="60"/>
      <c r="R18" s="61">
        <f t="shared" si="0"/>
        <v>0</v>
      </c>
      <c r="S18" s="62"/>
      <c r="T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15">
      <c r="A19" s="67"/>
      <c r="B19" s="67"/>
      <c r="C19" s="68"/>
      <c r="D19" s="68"/>
      <c r="E19" s="68"/>
      <c r="F19" s="69"/>
      <c r="G19" s="67"/>
      <c r="H19" s="70"/>
      <c r="I19" s="71">
        <f>SUM(H7:H18)</f>
        <v>69.83</v>
      </c>
      <c r="J19" s="6"/>
      <c r="K19" s="54">
        <v>3</v>
      </c>
      <c r="L19" s="55"/>
      <c r="M19" s="56"/>
      <c r="N19" s="57"/>
      <c r="O19" s="58"/>
      <c r="P19" s="59"/>
      <c r="Q19" s="60"/>
      <c r="R19" s="61">
        <f t="shared" si="0"/>
        <v>0</v>
      </c>
      <c r="S19" s="62"/>
      <c r="T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15">
      <c r="A20" s="17"/>
      <c r="B20" s="17"/>
      <c r="C20" s="18"/>
      <c r="D20" s="18"/>
      <c r="E20" s="18"/>
      <c r="F20" s="19"/>
      <c r="G20" s="20"/>
      <c r="H20" s="72"/>
      <c r="I20" s="72"/>
      <c r="J20" s="6"/>
      <c r="K20" s="54">
        <v>4</v>
      </c>
      <c r="L20" s="55"/>
      <c r="M20" s="56"/>
      <c r="N20" s="57"/>
      <c r="O20" s="58"/>
      <c r="P20" s="59"/>
      <c r="Q20" s="60"/>
      <c r="R20" s="61">
        <f t="shared" si="0"/>
        <v>0</v>
      </c>
      <c r="S20" s="62"/>
      <c r="T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15">
      <c r="A21" s="15"/>
      <c r="B21" s="16" t="str">
        <f>+'[4]$ wc 1er nivel'!B18</f>
        <v>Demolición repello esp 0,04mt</v>
      </c>
      <c r="C21" s="17"/>
      <c r="D21" s="18"/>
      <c r="E21" s="18"/>
      <c r="F21" s="19"/>
      <c r="G21" s="17"/>
      <c r="H21" s="20"/>
      <c r="I21" s="21"/>
      <c r="J21" s="6"/>
      <c r="K21" s="54">
        <v>5</v>
      </c>
      <c r="L21" s="55"/>
      <c r="M21" s="56"/>
      <c r="N21" s="57"/>
      <c r="O21" s="58"/>
      <c r="P21" s="59"/>
      <c r="Q21" s="60"/>
      <c r="R21" s="61">
        <f t="shared" si="0"/>
        <v>0</v>
      </c>
      <c r="S21" s="62"/>
      <c r="T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15">
      <c r="A22" s="24" t="s">
        <v>2</v>
      </c>
      <c r="B22" s="24" t="s">
        <v>3</v>
      </c>
      <c r="C22" s="25" t="s">
        <v>4</v>
      </c>
      <c r="D22" s="26"/>
      <c r="E22" s="27"/>
      <c r="F22" s="28"/>
      <c r="G22" s="24"/>
      <c r="H22" s="29" t="s">
        <v>5</v>
      </c>
      <c r="I22" s="30"/>
      <c r="J22" s="6"/>
      <c r="K22" s="54">
        <v>6</v>
      </c>
      <c r="L22" s="55"/>
      <c r="M22" s="56"/>
      <c r="N22" s="57"/>
      <c r="O22" s="58"/>
      <c r="P22" s="59"/>
      <c r="Q22" s="60"/>
      <c r="R22" s="61">
        <f t="shared" si="0"/>
        <v>0</v>
      </c>
      <c r="S22" s="62"/>
      <c r="T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15">
      <c r="A23" s="39"/>
      <c r="B23" s="39"/>
      <c r="C23" s="40" t="s">
        <v>8</v>
      </c>
      <c r="D23" s="40" t="s">
        <v>9</v>
      </c>
      <c r="E23" s="40"/>
      <c r="F23" s="41" t="s">
        <v>10</v>
      </c>
      <c r="G23" s="39" t="s">
        <v>11</v>
      </c>
      <c r="H23" s="42" t="s">
        <v>12</v>
      </c>
      <c r="I23" s="43" t="s">
        <v>13</v>
      </c>
      <c r="J23" s="6"/>
      <c r="K23" s="54">
        <v>7</v>
      </c>
      <c r="L23" s="55"/>
      <c r="M23" s="56"/>
      <c r="N23" s="57"/>
      <c r="O23" s="58"/>
      <c r="P23" s="59"/>
      <c r="Q23" s="60"/>
      <c r="R23" s="61">
        <f t="shared" si="0"/>
        <v>0</v>
      </c>
      <c r="S23" s="62"/>
      <c r="T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15">
      <c r="A24" s="49" t="s">
        <v>19</v>
      </c>
      <c r="B24" s="49"/>
      <c r="C24" s="50">
        <v>7.79</v>
      </c>
      <c r="D24" s="50">
        <v>1.45</v>
      </c>
      <c r="E24" s="50"/>
      <c r="F24" s="51">
        <v>2</v>
      </c>
      <c r="G24" s="49" t="str">
        <f>IF(C24=0,"Un",IF(D24=0,"Ml",IF(E24=0,"M2","M3")))</f>
        <v>M2</v>
      </c>
      <c r="H24" s="52">
        <f>IF(C24=0,+F24,IF(D24=0,+C24*F24,IF(E24=0,ROUND(+C24*D24*F24,2),ROUND(+C24*D24*E24*F24,2))))</f>
        <v>22.59</v>
      </c>
      <c r="I24" s="53"/>
      <c r="J24" s="6"/>
      <c r="K24" s="54"/>
      <c r="L24" s="54"/>
      <c r="M24" s="73"/>
      <c r="N24" s="74"/>
      <c r="O24" s="75"/>
      <c r="P24" s="76"/>
      <c r="Q24" s="60" t="s">
        <v>21</v>
      </c>
      <c r="R24" s="77"/>
      <c r="S24" s="78">
        <f>ROUND(SUM(R7:R24)*0.12,1)</f>
        <v>0</v>
      </c>
      <c r="T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15.75">
      <c r="A25" s="63" t="s">
        <v>20</v>
      </c>
      <c r="B25" s="63"/>
      <c r="C25" s="64">
        <v>5.95</v>
      </c>
      <c r="D25" s="64">
        <v>0.9</v>
      </c>
      <c r="E25" s="64"/>
      <c r="F25" s="65">
        <v>1</v>
      </c>
      <c r="G25" s="63" t="str">
        <f>IF(C25=0,"Un",IF(D25=0,"Ml",IF(E25=0,"M2","M3")))</f>
        <v>M2</v>
      </c>
      <c r="H25" s="52">
        <f>IF(C25=0,+F25,IF(D25=0,+C25*F25,IF(E25=0,ROUND(+C25*D25*F25,2),ROUND(+C25*D25*E25*F25,2))))</f>
        <v>5.36</v>
      </c>
      <c r="I25" s="66"/>
      <c r="J25" s="6"/>
      <c r="K25" s="79"/>
      <c r="L25" s="79"/>
      <c r="M25" s="80"/>
      <c r="N25" s="81"/>
      <c r="O25" s="82"/>
      <c r="P25" s="83"/>
      <c r="Q25" s="84"/>
      <c r="R25" s="85" t="s">
        <v>22</v>
      </c>
      <c r="S25" s="78">
        <f>ROUND(SUM(R7:R25)+S24,0)</f>
        <v>0</v>
      </c>
      <c r="T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15">
      <c r="A26" s="63" t="s">
        <v>20</v>
      </c>
      <c r="B26" s="63"/>
      <c r="C26" s="64">
        <v>6.13</v>
      </c>
      <c r="D26" s="64">
        <v>0.9</v>
      </c>
      <c r="E26" s="64"/>
      <c r="F26" s="65">
        <v>1</v>
      </c>
      <c r="G26" s="63" t="str">
        <f aca="true" t="shared" si="3" ref="G26:G35">IF(C26=0,"Un",IF(D26=0,"Ml",IF(E26=0,"M2","M3")))</f>
        <v>M2</v>
      </c>
      <c r="H26" s="52">
        <f aca="true" t="shared" si="4" ref="H26:H35">IF(C26=0,+F26,IF(D26=0,+C26*F26,IF(E26=0,ROUND(+C26*D26*F26,2),ROUND(+C26*D26*E26*F26,2))))</f>
        <v>5.52</v>
      </c>
      <c r="I26" s="66"/>
      <c r="J26" s="6"/>
      <c r="K26" s="6"/>
      <c r="L26" s="6"/>
      <c r="M26" s="6"/>
      <c r="N26" s="6"/>
      <c r="O26" s="6"/>
      <c r="P26" s="6"/>
      <c r="Q26" s="6"/>
      <c r="R26" s="6"/>
      <c r="S26" s="86"/>
      <c r="T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19" ht="15.75">
      <c r="A27" s="63" t="s">
        <v>20</v>
      </c>
      <c r="B27" s="63"/>
      <c r="C27" s="64">
        <v>0.84</v>
      </c>
      <c r="D27" s="64">
        <v>1.45</v>
      </c>
      <c r="E27" s="64"/>
      <c r="F27" s="65">
        <v>2</v>
      </c>
      <c r="G27" s="63" t="str">
        <f t="shared" si="3"/>
        <v>M2</v>
      </c>
      <c r="H27" s="52">
        <f t="shared" si="4"/>
        <v>2.44</v>
      </c>
      <c r="I27" s="66"/>
      <c r="J27" s="6"/>
      <c r="K27" s="87"/>
      <c r="L27" s="87"/>
      <c r="M27" s="87"/>
      <c r="N27" s="87"/>
      <c r="O27" s="87"/>
      <c r="P27" s="87"/>
      <c r="Q27" s="87"/>
      <c r="R27" s="87"/>
      <c r="S27" s="88"/>
    </row>
    <row r="28" spans="1:19" ht="15.75">
      <c r="A28" s="63" t="s">
        <v>20</v>
      </c>
      <c r="B28" s="63"/>
      <c r="C28" s="64">
        <v>2.9</v>
      </c>
      <c r="D28" s="64">
        <v>0.6</v>
      </c>
      <c r="E28" s="64"/>
      <c r="F28" s="65">
        <v>1</v>
      </c>
      <c r="G28" s="63" t="str">
        <f t="shared" si="3"/>
        <v>M2</v>
      </c>
      <c r="H28" s="52">
        <f t="shared" si="4"/>
        <v>1.74</v>
      </c>
      <c r="I28" s="66"/>
      <c r="J28" s="6"/>
      <c r="K28" s="87"/>
      <c r="L28" s="87"/>
      <c r="M28" s="87"/>
      <c r="N28" s="87"/>
      <c r="O28" s="87"/>
      <c r="P28" s="87"/>
      <c r="Q28" s="87"/>
      <c r="R28" s="87"/>
      <c r="S28" s="88"/>
    </row>
    <row r="29" spans="1:19" ht="15.75">
      <c r="A29" s="63" t="s">
        <v>20</v>
      </c>
      <c r="B29" s="63"/>
      <c r="C29" s="64">
        <v>2.87</v>
      </c>
      <c r="D29" s="64">
        <v>0.6</v>
      </c>
      <c r="E29" s="64"/>
      <c r="F29" s="65">
        <v>1</v>
      </c>
      <c r="G29" s="63" t="str">
        <f t="shared" si="3"/>
        <v>M2</v>
      </c>
      <c r="H29" s="52">
        <f t="shared" si="4"/>
        <v>1.72</v>
      </c>
      <c r="I29" s="66"/>
      <c r="J29" s="6"/>
      <c r="K29" s="87"/>
      <c r="L29" s="87"/>
      <c r="M29" s="87"/>
      <c r="N29" s="87"/>
      <c r="O29" s="87"/>
      <c r="P29" s="87"/>
      <c r="Q29" s="87"/>
      <c r="R29" s="87"/>
      <c r="S29" s="88"/>
    </row>
    <row r="30" spans="1:19" ht="15.75">
      <c r="A30" s="63" t="s">
        <v>20</v>
      </c>
      <c r="B30" s="63"/>
      <c r="C30" s="64">
        <v>0.84</v>
      </c>
      <c r="D30" s="64">
        <v>3.16</v>
      </c>
      <c r="E30" s="64"/>
      <c r="F30" s="65">
        <v>2</v>
      </c>
      <c r="G30" s="63" t="str">
        <f t="shared" si="3"/>
        <v>M2</v>
      </c>
      <c r="H30" s="52">
        <f t="shared" si="4"/>
        <v>5.31</v>
      </c>
      <c r="I30" s="66"/>
      <c r="J30" s="6"/>
      <c r="K30" s="87"/>
      <c r="L30" s="87"/>
      <c r="M30" s="87"/>
      <c r="N30" s="87"/>
      <c r="O30" s="87"/>
      <c r="P30" s="87"/>
      <c r="Q30" s="87"/>
      <c r="R30" s="87"/>
      <c r="S30" s="88"/>
    </row>
    <row r="31" spans="1:19" ht="15.75">
      <c r="A31" s="63" t="s">
        <v>20</v>
      </c>
      <c r="B31" s="63"/>
      <c r="C31" s="64">
        <v>1.68</v>
      </c>
      <c r="D31" s="64">
        <v>3.16</v>
      </c>
      <c r="E31" s="64"/>
      <c r="F31" s="65">
        <v>2</v>
      </c>
      <c r="G31" s="63" t="str">
        <f t="shared" si="3"/>
        <v>M2</v>
      </c>
      <c r="H31" s="52">
        <f t="shared" si="4"/>
        <v>10.62</v>
      </c>
      <c r="I31" s="66"/>
      <c r="J31" s="6"/>
      <c r="K31" s="87"/>
      <c r="L31" s="87"/>
      <c r="M31" s="87"/>
      <c r="N31" s="87"/>
      <c r="O31" s="87"/>
      <c r="P31" s="87"/>
      <c r="Q31" s="87"/>
      <c r="R31" s="87"/>
      <c r="S31" s="88"/>
    </row>
    <row r="32" spans="1:19" ht="15.75">
      <c r="A32" s="63" t="s">
        <v>20</v>
      </c>
      <c r="B32" s="63"/>
      <c r="C32" s="64"/>
      <c r="D32" s="64"/>
      <c r="E32" s="64"/>
      <c r="F32" s="65"/>
      <c r="G32" s="63" t="str">
        <f t="shared" si="3"/>
        <v>Un</v>
      </c>
      <c r="H32" s="52">
        <f t="shared" si="4"/>
        <v>0</v>
      </c>
      <c r="I32" s="66"/>
      <c r="J32" s="6"/>
      <c r="K32" s="87"/>
      <c r="L32" s="87"/>
      <c r="M32" s="87"/>
      <c r="N32" s="87"/>
      <c r="O32" s="87"/>
      <c r="P32" s="87"/>
      <c r="Q32" s="87"/>
      <c r="R32" s="87"/>
      <c r="S32" s="88"/>
    </row>
    <row r="33" spans="1:19" ht="15.75">
      <c r="A33" s="63" t="s">
        <v>20</v>
      </c>
      <c r="B33" s="63"/>
      <c r="C33" s="64"/>
      <c r="D33" s="64"/>
      <c r="E33" s="64"/>
      <c r="F33" s="65"/>
      <c r="G33" s="63" t="str">
        <f t="shared" si="3"/>
        <v>Un</v>
      </c>
      <c r="H33" s="52">
        <f t="shared" si="4"/>
        <v>0</v>
      </c>
      <c r="I33" s="66"/>
      <c r="J33" s="6"/>
      <c r="K33" s="87"/>
      <c r="L33" s="87"/>
      <c r="M33" s="87"/>
      <c r="N33" s="87"/>
      <c r="O33" s="87"/>
      <c r="P33" s="87"/>
      <c r="Q33" s="87"/>
      <c r="R33" s="87"/>
      <c r="S33" s="88"/>
    </row>
    <row r="34" spans="1:19" ht="15.75">
      <c r="A34" s="63" t="s">
        <v>20</v>
      </c>
      <c r="B34" s="63"/>
      <c r="C34" s="64"/>
      <c r="D34" s="64"/>
      <c r="E34" s="64"/>
      <c r="F34" s="65"/>
      <c r="G34" s="63" t="str">
        <f t="shared" si="3"/>
        <v>Un</v>
      </c>
      <c r="H34" s="52">
        <f t="shared" si="4"/>
        <v>0</v>
      </c>
      <c r="I34" s="66"/>
      <c r="J34" s="6"/>
      <c r="K34" s="87"/>
      <c r="L34" s="87"/>
      <c r="M34" s="87"/>
      <c r="N34" s="87"/>
      <c r="O34" s="87"/>
      <c r="P34" s="87"/>
      <c r="Q34" s="87"/>
      <c r="R34" s="87"/>
      <c r="S34" s="88"/>
    </row>
    <row r="35" spans="1:19" ht="15.75">
      <c r="A35" s="63" t="s">
        <v>20</v>
      </c>
      <c r="B35" s="63"/>
      <c r="C35" s="64"/>
      <c r="D35" s="64"/>
      <c r="E35" s="64"/>
      <c r="F35" s="65"/>
      <c r="G35" s="63" t="str">
        <f t="shared" si="3"/>
        <v>Un</v>
      </c>
      <c r="H35" s="52">
        <f t="shared" si="4"/>
        <v>0</v>
      </c>
      <c r="I35" s="66"/>
      <c r="J35" s="6"/>
      <c r="K35" s="87"/>
      <c r="L35" s="87"/>
      <c r="M35" s="87"/>
      <c r="N35" s="87"/>
      <c r="O35" s="87"/>
      <c r="P35" s="87"/>
      <c r="Q35" s="87"/>
      <c r="R35" s="87"/>
      <c r="S35" s="88"/>
    </row>
    <row r="36" spans="1:19" ht="15.75">
      <c r="A36" s="67"/>
      <c r="B36" s="67"/>
      <c r="C36" s="68"/>
      <c r="D36" s="68"/>
      <c r="E36" s="68"/>
      <c r="F36" s="69"/>
      <c r="G36" s="67"/>
      <c r="H36" s="70"/>
      <c r="I36" s="71">
        <f>SUM(H24:H34)</f>
        <v>55.3</v>
      </c>
      <c r="J36" s="6"/>
      <c r="K36" s="87"/>
      <c r="L36" s="87"/>
      <c r="M36" s="87"/>
      <c r="N36" s="87"/>
      <c r="O36" s="87"/>
      <c r="P36" s="87"/>
      <c r="Q36" s="87"/>
      <c r="R36" s="87"/>
      <c r="S36" s="88"/>
    </row>
    <row r="37" spans="1:20" ht="15.75">
      <c r="A37" s="17"/>
      <c r="B37" s="17"/>
      <c r="C37" s="18"/>
      <c r="D37" s="18"/>
      <c r="E37" s="18"/>
      <c r="F37" s="19"/>
      <c r="G37" s="20"/>
      <c r="H37" s="72"/>
      <c r="I37" s="72"/>
      <c r="J37" s="6"/>
      <c r="K37" s="87"/>
      <c r="L37" s="87"/>
      <c r="M37" s="87"/>
      <c r="N37" s="87"/>
      <c r="O37" s="87"/>
      <c r="P37" s="87"/>
      <c r="Q37" s="87"/>
      <c r="R37" s="87"/>
      <c r="S37" s="88"/>
      <c r="T37" s="89"/>
    </row>
    <row r="38" spans="1:20" ht="15.75">
      <c r="A38" s="6"/>
      <c r="B38" s="6"/>
      <c r="C38" s="6"/>
      <c r="D38" s="6"/>
      <c r="E38" s="6"/>
      <c r="F38" s="6"/>
      <c r="G38" s="6"/>
      <c r="H38" s="6"/>
      <c r="I38" s="86"/>
      <c r="J38" s="6"/>
      <c r="K38" s="87"/>
      <c r="L38" s="87"/>
      <c r="M38" s="87"/>
      <c r="N38" s="87"/>
      <c r="O38" s="87"/>
      <c r="P38" s="87"/>
      <c r="Q38" s="87"/>
      <c r="R38" s="87"/>
      <c r="S38" s="88"/>
      <c r="T38" s="89"/>
    </row>
    <row r="39" spans="1:28" ht="15.75">
      <c r="A39" s="22"/>
      <c r="B39" s="23"/>
      <c r="C39" s="17"/>
      <c r="D39" s="18"/>
      <c r="E39" s="18"/>
      <c r="F39" s="19"/>
      <c r="G39" s="17"/>
      <c r="H39" s="20"/>
      <c r="I39" s="21"/>
      <c r="J39" s="6"/>
      <c r="K39" s="87"/>
      <c r="L39" s="87"/>
      <c r="M39" s="87"/>
      <c r="N39" s="87"/>
      <c r="O39" s="87"/>
      <c r="P39" s="87"/>
      <c r="Q39" s="87"/>
      <c r="R39" s="87"/>
      <c r="S39" s="88"/>
      <c r="T39" s="89"/>
      <c r="U39" s="7"/>
      <c r="V39" s="7"/>
      <c r="W39" s="7"/>
      <c r="X39" s="7"/>
      <c r="Y39" s="7"/>
      <c r="Z39" s="7"/>
      <c r="AA39" s="7"/>
      <c r="AB39" s="7"/>
    </row>
    <row r="40" spans="1:28" ht="15.75">
      <c r="A40" s="90" t="s">
        <v>2</v>
      </c>
      <c r="B40" s="24" t="s">
        <v>3</v>
      </c>
      <c r="C40" s="25" t="s">
        <v>4</v>
      </c>
      <c r="D40" s="26"/>
      <c r="E40" s="27"/>
      <c r="F40" s="28"/>
      <c r="G40" s="24"/>
      <c r="H40" s="29" t="s">
        <v>5</v>
      </c>
      <c r="I40" s="30"/>
      <c r="J40" s="6"/>
      <c r="K40" s="87"/>
      <c r="L40" s="87"/>
      <c r="M40" s="87"/>
      <c r="N40" s="87"/>
      <c r="O40" s="87"/>
      <c r="P40" s="87"/>
      <c r="Q40" s="87"/>
      <c r="R40" s="87"/>
      <c r="S40" s="88"/>
      <c r="T40" s="89"/>
      <c r="U40" s="7"/>
      <c r="V40" s="7"/>
      <c r="W40" s="7"/>
      <c r="X40" s="7"/>
      <c r="Y40" s="7"/>
      <c r="Z40" s="7"/>
      <c r="AA40" s="7"/>
      <c r="AB40" s="7"/>
    </row>
    <row r="41" spans="1:28" ht="15.75">
      <c r="A41" s="39"/>
      <c r="B41" s="39"/>
      <c r="C41" s="40" t="s">
        <v>8</v>
      </c>
      <c r="D41" s="40" t="s">
        <v>23</v>
      </c>
      <c r="E41" s="40" t="s">
        <v>9</v>
      </c>
      <c r="F41" s="41" t="s">
        <v>10</v>
      </c>
      <c r="G41" s="39" t="s">
        <v>11</v>
      </c>
      <c r="H41" s="42" t="s">
        <v>12</v>
      </c>
      <c r="I41" s="43" t="s">
        <v>13</v>
      </c>
      <c r="J41" s="6"/>
      <c r="K41" s="87"/>
      <c r="L41" s="87"/>
      <c r="M41" s="87"/>
      <c r="N41" s="87"/>
      <c r="O41" s="87"/>
      <c r="P41" s="87"/>
      <c r="Q41" s="87"/>
      <c r="R41" s="87"/>
      <c r="S41" s="88"/>
      <c r="T41" s="89"/>
      <c r="U41" s="7"/>
      <c r="V41" s="7"/>
      <c r="W41" s="7"/>
      <c r="X41" s="7"/>
      <c r="Y41" s="7"/>
      <c r="Z41" s="7"/>
      <c r="AA41" s="7"/>
      <c r="AB41" s="7"/>
    </row>
    <row r="42" spans="1:28" ht="15.75">
      <c r="A42" s="63"/>
      <c r="B42" s="63"/>
      <c r="C42" s="64">
        <f>(1.47+0.05+0.9+0.05+0.9+1.47)*1.75+2.76*1.75+2.86*1.75+(1.47*3+0.9*3+0.05*3)*1.75</f>
        <v>31.01</v>
      </c>
      <c r="D42" s="64"/>
      <c r="E42" s="64"/>
      <c r="F42" s="65">
        <v>1</v>
      </c>
      <c r="G42" s="63" t="str">
        <f>IF(C42=0,"Un",IF(D42=0,"Ml",IF(E42=0,"M2","M3")))</f>
        <v>Ml</v>
      </c>
      <c r="H42" s="52">
        <f>IF(C42=0,+F42,IF(D42=0,+C42*F42,IF(E42=0,ROUND(+C42*D42*F42,2),ROUND(+C42*D42*E42*F42,2))))</f>
        <v>31.01</v>
      </c>
      <c r="I42" s="66"/>
      <c r="J42" s="6"/>
      <c r="K42" s="87"/>
      <c r="L42" s="87"/>
      <c r="M42" s="87"/>
      <c r="N42" s="87"/>
      <c r="O42" s="87"/>
      <c r="P42" s="87"/>
      <c r="Q42" s="87"/>
      <c r="R42" s="87"/>
      <c r="S42" s="88"/>
      <c r="T42" s="89"/>
      <c r="U42" s="7"/>
      <c r="V42" s="7"/>
      <c r="W42" s="7"/>
      <c r="X42" s="7"/>
      <c r="Y42" s="7"/>
      <c r="Z42" s="7"/>
      <c r="AA42" s="7"/>
      <c r="AB42" s="7"/>
    </row>
    <row r="43" spans="1:28" ht="15.75">
      <c r="A43" s="63"/>
      <c r="B43" s="63"/>
      <c r="C43" s="64"/>
      <c r="D43" s="64"/>
      <c r="E43" s="64"/>
      <c r="F43" s="65"/>
      <c r="G43" s="63" t="str">
        <f>IF(C43=0,"Un",IF(D43=0,"Ml",IF(E43=0,"M2","M3")))</f>
        <v>Un</v>
      </c>
      <c r="H43" s="52">
        <f>IF(C43=0,+F43,IF(D43=0,+C43*F43,IF(E43=0,ROUND(+C43*D43*F43,2),ROUND(+C43*D43*E43*F43,2))))</f>
        <v>0</v>
      </c>
      <c r="I43" s="66"/>
      <c r="J43" s="6"/>
      <c r="K43" s="87"/>
      <c r="L43" s="87"/>
      <c r="M43" s="87"/>
      <c r="N43" s="87"/>
      <c r="O43" s="87"/>
      <c r="P43" s="87"/>
      <c r="Q43" s="87"/>
      <c r="R43" s="87"/>
      <c r="S43" s="88"/>
      <c r="U43" s="7"/>
      <c r="V43" s="7"/>
      <c r="W43" s="7"/>
      <c r="X43" s="7"/>
      <c r="Y43" s="7"/>
      <c r="Z43" s="7"/>
      <c r="AA43" s="7"/>
      <c r="AB43" s="7"/>
    </row>
    <row r="44" spans="1:28" ht="15.75">
      <c r="A44" s="63"/>
      <c r="B44" s="63"/>
      <c r="C44" s="64"/>
      <c r="D44" s="64"/>
      <c r="E44" s="64"/>
      <c r="F44" s="65"/>
      <c r="G44" s="63" t="str">
        <f>IF(C44=0,"Un",IF(D44=0,"Ml",IF(E44=0,"M2","M3")))</f>
        <v>Un</v>
      </c>
      <c r="H44" s="52">
        <f>IF(C44=0,+F44,IF(D44=0,+C44*F44,IF(E44=0,ROUND(+C44*D44*F44,2),ROUND(+C44*D44*E44*F44,2))))</f>
        <v>0</v>
      </c>
      <c r="I44" s="66"/>
      <c r="J44" s="6"/>
      <c r="K44" s="87"/>
      <c r="L44" s="87"/>
      <c r="M44" s="87"/>
      <c r="N44" s="87"/>
      <c r="O44" s="87"/>
      <c r="P44" s="87"/>
      <c r="Q44" s="87"/>
      <c r="R44" s="87"/>
      <c r="S44" s="88"/>
      <c r="U44" s="7"/>
      <c r="V44" s="7"/>
      <c r="W44" s="7"/>
      <c r="X44" s="7"/>
      <c r="Y44" s="7"/>
      <c r="Z44" s="7"/>
      <c r="AA44" s="7"/>
      <c r="AB44" s="7"/>
    </row>
    <row r="45" spans="1:28" ht="15.75">
      <c r="A45" s="63"/>
      <c r="B45" s="63"/>
      <c r="C45" s="64"/>
      <c r="D45" s="64"/>
      <c r="E45" s="64"/>
      <c r="F45" s="65"/>
      <c r="G45" s="63" t="str">
        <f>IF(C45=0,"Un",IF(D45=0,"Ml",IF(E45=0,"M2","M3")))</f>
        <v>Un</v>
      </c>
      <c r="H45" s="52">
        <f>IF(C45=0,+F45,IF(D45=0,+C45*F45,IF(E45=0,ROUND(+C45*D45*F45,2),ROUND(+C45*D45*E45*F45,2))))</f>
        <v>0</v>
      </c>
      <c r="I45" s="66"/>
      <c r="J45" s="6"/>
      <c r="K45" s="87"/>
      <c r="L45" s="87"/>
      <c r="M45" s="87"/>
      <c r="N45" s="87"/>
      <c r="O45" s="87"/>
      <c r="P45" s="87"/>
      <c r="Q45" s="87"/>
      <c r="R45" s="87"/>
      <c r="S45" s="88"/>
      <c r="U45" s="7"/>
      <c r="V45" s="7"/>
      <c r="W45" s="7"/>
      <c r="X45" s="7"/>
      <c r="Y45" s="7"/>
      <c r="Z45" s="7"/>
      <c r="AA45" s="7"/>
      <c r="AB45" s="7"/>
    </row>
    <row r="46" spans="1:28" ht="15.75">
      <c r="A46" s="63"/>
      <c r="B46" s="63"/>
      <c r="C46" s="64"/>
      <c r="D46" s="64"/>
      <c r="E46" s="64"/>
      <c r="F46" s="91"/>
      <c r="G46" s="63" t="str">
        <f>IF(C46=0,"Un",IF(D46=0,"Ml",IF(E46=0,"M2","M3")))</f>
        <v>Un</v>
      </c>
      <c r="H46" s="52">
        <f>IF(C46=0,+F46,IF(D46=0,+C46*F46,IF(E46=0,ROUND(+C46*D46*F46,2),ROUND(+C46*D46*E46*F46,2))))</f>
        <v>0</v>
      </c>
      <c r="I46" s="66"/>
      <c r="J46" s="6"/>
      <c r="K46" s="87"/>
      <c r="L46" s="87"/>
      <c r="M46" s="87"/>
      <c r="N46" s="87"/>
      <c r="O46" s="87"/>
      <c r="P46" s="87"/>
      <c r="Q46" s="87"/>
      <c r="R46" s="87"/>
      <c r="S46" s="88"/>
      <c r="U46" s="7"/>
      <c r="V46" s="7"/>
      <c r="W46" s="7"/>
      <c r="X46" s="7"/>
      <c r="Y46" s="7"/>
      <c r="Z46" s="7"/>
      <c r="AA46" s="7"/>
      <c r="AB46" s="7"/>
    </row>
    <row r="47" spans="1:28" ht="15.75">
      <c r="A47" s="63"/>
      <c r="B47" s="63"/>
      <c r="C47" s="64"/>
      <c r="D47" s="64"/>
      <c r="E47" s="64"/>
      <c r="F47" s="91"/>
      <c r="G47" s="63" t="str">
        <f>IF(C47=0,"Un",IF(D47=0,"Ml",IF(E47=0,"M2","M3")))</f>
        <v>Un</v>
      </c>
      <c r="H47" s="52">
        <f>IF(C47=0,+F47,IF(D47=0,+C47*F47,IF(E47=0,ROUND(+C47*D47*F47,2),ROUND(+C47*D47*E47*F47,2))))</f>
        <v>0</v>
      </c>
      <c r="I47" s="66"/>
      <c r="J47" s="6"/>
      <c r="K47" s="87"/>
      <c r="L47" s="87"/>
      <c r="M47" s="87"/>
      <c r="N47" s="87"/>
      <c r="O47" s="87"/>
      <c r="P47" s="87"/>
      <c r="Q47" s="87"/>
      <c r="R47" s="87"/>
      <c r="S47" s="88"/>
      <c r="U47" s="7"/>
      <c r="V47" s="7"/>
      <c r="W47" s="7"/>
      <c r="X47" s="7"/>
      <c r="Y47" s="7"/>
      <c r="Z47" s="7"/>
      <c r="AA47" s="7"/>
      <c r="AB47" s="7"/>
    </row>
    <row r="48" spans="1:28" ht="15.75">
      <c r="A48" s="63"/>
      <c r="B48" s="63"/>
      <c r="C48" s="64"/>
      <c r="D48" s="64"/>
      <c r="E48" s="64"/>
      <c r="F48" s="91"/>
      <c r="G48" s="63" t="str">
        <f>IF(C48=0,"Un",IF(D48=0,"Ml",IF(E48=0,"M2","M3")))</f>
        <v>Un</v>
      </c>
      <c r="H48" s="52">
        <f>IF(C48=0,+F48,IF(D48=0,+C48*F48,IF(E48=0,ROUND(+C48*D48*F48,2),ROUND(+C48*D48*E48*F48,2))))</f>
        <v>0</v>
      </c>
      <c r="I48" s="66"/>
      <c r="J48" s="6"/>
      <c r="K48" s="87"/>
      <c r="L48" s="87"/>
      <c r="M48" s="87"/>
      <c r="N48" s="87"/>
      <c r="O48" s="87"/>
      <c r="P48" s="87"/>
      <c r="Q48" s="87"/>
      <c r="R48" s="87"/>
      <c r="S48" s="88"/>
      <c r="U48" s="7"/>
      <c r="V48" s="7"/>
      <c r="W48" s="7"/>
      <c r="X48" s="7"/>
      <c r="Y48" s="7"/>
      <c r="Z48" s="7"/>
      <c r="AA48" s="7"/>
      <c r="AB48" s="7"/>
    </row>
    <row r="49" spans="1:28" ht="15.75">
      <c r="A49" s="63"/>
      <c r="B49" s="63"/>
      <c r="C49" s="64"/>
      <c r="D49" s="64"/>
      <c r="E49" s="64"/>
      <c r="F49" s="91"/>
      <c r="G49" s="63" t="str">
        <f>IF(C49=0,"Un",IF(D49=0,"Ml",IF(E49=0,"M2","M3")))</f>
        <v>Un</v>
      </c>
      <c r="H49" s="52">
        <f>IF(C49=0,+F49,IF(D49=0,+C49*F49,IF(E49=0,ROUND(+C49*D49*F49,2),ROUND(+C49*D49*E49*F49,2))))</f>
        <v>0</v>
      </c>
      <c r="I49" s="66"/>
      <c r="J49" s="6"/>
      <c r="K49" s="87"/>
      <c r="L49" s="87"/>
      <c r="M49" s="87"/>
      <c r="N49" s="87"/>
      <c r="O49" s="87"/>
      <c r="P49" s="87"/>
      <c r="Q49" s="87"/>
      <c r="R49" s="87"/>
      <c r="S49" s="88"/>
      <c r="U49" s="7"/>
      <c r="V49" s="7"/>
      <c r="W49" s="7"/>
      <c r="X49" s="7"/>
      <c r="Y49" s="7"/>
      <c r="Z49" s="7"/>
      <c r="AA49" s="7"/>
      <c r="AB49" s="7"/>
    </row>
    <row r="50" spans="1:28" ht="15.75">
      <c r="A50" s="63"/>
      <c r="B50" s="63"/>
      <c r="C50" s="64"/>
      <c r="D50" s="64"/>
      <c r="E50" s="64"/>
      <c r="F50" s="91"/>
      <c r="G50" s="63" t="str">
        <f>IF(C50=0,"Un",IF(D50=0,"Ml",IF(E50=0,"M2","M3")))</f>
        <v>Un</v>
      </c>
      <c r="H50" s="52">
        <f>IF(C50=0,+F50,IF(D50=0,+C50*F50,IF(E50=0,ROUND(+C50*D50*F50,2),ROUND(+C50*D50*E50*F50,2))))</f>
        <v>0</v>
      </c>
      <c r="I50" s="66"/>
      <c r="J50" s="6"/>
      <c r="K50" s="87"/>
      <c r="L50" s="87"/>
      <c r="M50" s="87"/>
      <c r="N50" s="87"/>
      <c r="O50" s="87"/>
      <c r="P50" s="87"/>
      <c r="Q50" s="87"/>
      <c r="R50" s="87"/>
      <c r="S50" s="88"/>
      <c r="U50" s="7"/>
      <c r="V50" s="7"/>
      <c r="W50" s="7"/>
      <c r="X50" s="7"/>
      <c r="Y50" s="7"/>
      <c r="Z50" s="7"/>
      <c r="AA50" s="7"/>
      <c r="AB50" s="7"/>
    </row>
    <row r="51" spans="1:19" ht="15.75">
      <c r="A51" s="63"/>
      <c r="B51" s="63"/>
      <c r="C51" s="64"/>
      <c r="D51" s="64"/>
      <c r="E51" s="64"/>
      <c r="F51" s="91"/>
      <c r="G51" s="63" t="str">
        <f>IF(C51=0,"Un",IF(D51=0,"Ml",IF(E51=0,"M2","M3")))</f>
        <v>Un</v>
      </c>
      <c r="H51" s="52">
        <f>IF(C51=0,+F51,IF(D51=0,+C51*F51,IF(E51=0,ROUND(+C51*D51*F51,2),ROUND(+C51*D51*E51*F51,2))))</f>
        <v>0</v>
      </c>
      <c r="I51" s="66"/>
      <c r="J51" s="6"/>
      <c r="K51" s="87"/>
      <c r="L51" s="87"/>
      <c r="M51" s="87"/>
      <c r="N51" s="87"/>
      <c r="O51" s="87"/>
      <c r="P51" s="87"/>
      <c r="Q51" s="87"/>
      <c r="R51" s="87"/>
      <c r="S51" s="88"/>
    </row>
    <row r="52" spans="1:20" ht="15.75">
      <c r="A52" s="67"/>
      <c r="B52" s="67"/>
      <c r="C52" s="68"/>
      <c r="D52" s="68"/>
      <c r="E52" s="68"/>
      <c r="F52" s="69"/>
      <c r="G52" s="67"/>
      <c r="H52" s="70"/>
      <c r="I52" s="71">
        <f>SUM(H42:H52)</f>
        <v>31.01</v>
      </c>
      <c r="J52" s="6"/>
      <c r="K52" s="87"/>
      <c r="L52" s="87"/>
      <c r="M52" s="87"/>
      <c r="N52" s="87"/>
      <c r="O52" s="87"/>
      <c r="P52" s="87"/>
      <c r="Q52" s="87"/>
      <c r="R52" s="87"/>
      <c r="S52" s="88"/>
      <c r="T52" s="89"/>
    </row>
    <row r="53" spans="1:20" ht="15.75">
      <c r="A53" s="6"/>
      <c r="B53" s="6"/>
      <c r="C53" s="6"/>
      <c r="D53" s="6"/>
      <c r="E53" s="6"/>
      <c r="F53" s="6"/>
      <c r="G53" s="6"/>
      <c r="H53" s="6"/>
      <c r="I53" s="86"/>
      <c r="J53" s="6"/>
      <c r="K53" s="87"/>
      <c r="L53" s="87"/>
      <c r="M53" s="87"/>
      <c r="N53" s="87"/>
      <c r="O53" s="87"/>
      <c r="P53" s="87"/>
      <c r="Q53" s="87"/>
      <c r="R53" s="87"/>
      <c r="S53" s="88"/>
      <c r="T53" s="89"/>
    </row>
    <row r="54" spans="1:28" ht="15.75">
      <c r="A54" s="22"/>
      <c r="B54" s="23" t="str">
        <f>+'[4]$ wc 1er nivel'!B51</f>
        <v>Suministro e instalación de cerámica Valencia primera calidad de 0.20 x 0.30, color beige para muros ref. 286019001</v>
      </c>
      <c r="C54" s="17"/>
      <c r="D54" s="18"/>
      <c r="E54" s="18"/>
      <c r="F54" s="19"/>
      <c r="G54" s="17"/>
      <c r="H54" s="20"/>
      <c r="I54" s="21"/>
      <c r="J54" s="6"/>
      <c r="K54" s="87"/>
      <c r="L54" s="87"/>
      <c r="M54" s="87"/>
      <c r="N54" s="87"/>
      <c r="O54" s="87"/>
      <c r="P54" s="87"/>
      <c r="Q54" s="87"/>
      <c r="R54" s="87"/>
      <c r="S54" s="88"/>
      <c r="T54" s="89"/>
      <c r="U54" s="7"/>
      <c r="V54" s="7"/>
      <c r="W54" s="7"/>
      <c r="X54" s="7"/>
      <c r="Y54" s="7"/>
      <c r="Z54" s="7"/>
      <c r="AA54" s="7"/>
      <c r="AB54" s="7"/>
    </row>
    <row r="55" spans="1:28" ht="15.75">
      <c r="A55" s="90" t="s">
        <v>2</v>
      </c>
      <c r="B55" s="24" t="s">
        <v>3</v>
      </c>
      <c r="C55" s="25" t="s">
        <v>4</v>
      </c>
      <c r="D55" s="26"/>
      <c r="E55" s="27"/>
      <c r="F55" s="28"/>
      <c r="G55" s="24"/>
      <c r="H55" s="29" t="s">
        <v>5</v>
      </c>
      <c r="I55" s="30"/>
      <c r="J55" s="6"/>
      <c r="K55" s="87"/>
      <c r="L55" s="87"/>
      <c r="M55" s="87"/>
      <c r="N55" s="87"/>
      <c r="O55" s="87"/>
      <c r="P55" s="87"/>
      <c r="Q55" s="87"/>
      <c r="R55" s="87"/>
      <c r="S55" s="88"/>
      <c r="T55" s="89"/>
      <c r="U55" s="7"/>
      <c r="V55" s="7"/>
      <c r="W55" s="7"/>
      <c r="X55" s="7"/>
      <c r="Y55" s="7"/>
      <c r="Z55" s="7"/>
      <c r="AA55" s="7"/>
      <c r="AB55" s="7"/>
    </row>
    <row r="56" spans="1:28" ht="15.75">
      <c r="A56" s="39"/>
      <c r="B56" s="39"/>
      <c r="C56" s="40" t="s">
        <v>8</v>
      </c>
      <c r="D56" s="40" t="s">
        <v>23</v>
      </c>
      <c r="E56" s="40" t="s">
        <v>9</v>
      </c>
      <c r="F56" s="41" t="s">
        <v>10</v>
      </c>
      <c r="G56" s="39" t="s">
        <v>11</v>
      </c>
      <c r="H56" s="42" t="s">
        <v>12</v>
      </c>
      <c r="I56" s="43" t="s">
        <v>13</v>
      </c>
      <c r="J56" s="6"/>
      <c r="K56" s="87"/>
      <c r="L56" s="87"/>
      <c r="M56" s="87"/>
      <c r="N56" s="87"/>
      <c r="O56" s="87"/>
      <c r="P56" s="87"/>
      <c r="Q56" s="87"/>
      <c r="R56" s="87"/>
      <c r="S56" s="88"/>
      <c r="T56" s="89"/>
      <c r="U56" s="7"/>
      <c r="V56" s="7"/>
      <c r="W56" s="7"/>
      <c r="X56" s="7"/>
      <c r="Y56" s="7"/>
      <c r="Z56" s="7"/>
      <c r="AA56" s="7"/>
      <c r="AB56" s="7"/>
    </row>
    <row r="57" spans="1:28" ht="15.75">
      <c r="A57" s="63"/>
      <c r="B57" s="63"/>
      <c r="C57" s="64">
        <v>7.79</v>
      </c>
      <c r="D57" s="64">
        <v>1.8</v>
      </c>
      <c r="E57" s="64"/>
      <c r="F57" s="65">
        <v>4</v>
      </c>
      <c r="G57" s="63" t="str">
        <f>IF(C57=0,"Un",IF(D57=0,"Ml",IF(E57=0,"M2","M3")))</f>
        <v>M2</v>
      </c>
      <c r="H57" s="52">
        <f>IF(C57=0,+F57,IF(D57=0,+C57*F57,IF(E57=0,ROUND(+C57*D57*F57,2),ROUND(+C57*D57*E57*F57,2))))</f>
        <v>56.09</v>
      </c>
      <c r="I57" s="66"/>
      <c r="J57" s="6"/>
      <c r="K57" s="87"/>
      <c r="L57" s="87"/>
      <c r="M57" s="87"/>
      <c r="N57" s="87"/>
      <c r="O57" s="87"/>
      <c r="P57" s="87"/>
      <c r="Q57" s="87"/>
      <c r="R57" s="87"/>
      <c r="S57" s="88"/>
      <c r="T57" s="89"/>
      <c r="U57" s="7"/>
      <c r="V57" s="7"/>
      <c r="W57" s="7"/>
      <c r="X57" s="7"/>
      <c r="Y57" s="7"/>
      <c r="Z57" s="7"/>
      <c r="AA57" s="7"/>
      <c r="AB57" s="7"/>
    </row>
    <row r="58" spans="1:28" ht="15.75">
      <c r="A58" s="63"/>
      <c r="B58" s="63"/>
      <c r="C58" s="64">
        <v>2.76</v>
      </c>
      <c r="D58" s="64">
        <f>+D57</f>
        <v>1.8</v>
      </c>
      <c r="E58" s="64"/>
      <c r="F58" s="65">
        <v>1</v>
      </c>
      <c r="G58" s="63" t="str">
        <f>IF(C58=0,"Un",IF(D58=0,"Ml",IF(E58=0,"M2","M3")))</f>
        <v>M2</v>
      </c>
      <c r="H58" s="52">
        <f>IF(C58=0,+F58,IF(D58=0,+C58*F58,IF(E58=0,ROUND(+C58*D58*F58,2),ROUND(+C58*D58*E58*F58,2))))</f>
        <v>4.97</v>
      </c>
      <c r="I58" s="66"/>
      <c r="J58" s="6"/>
      <c r="K58" s="87"/>
      <c r="L58" s="87"/>
      <c r="M58" s="87"/>
      <c r="N58" s="87"/>
      <c r="O58" s="87"/>
      <c r="P58" s="87"/>
      <c r="Q58" s="87"/>
      <c r="R58" s="87"/>
      <c r="S58" s="88"/>
      <c r="U58" s="7"/>
      <c r="V58" s="7"/>
      <c r="W58" s="7"/>
      <c r="X58" s="7"/>
      <c r="Y58" s="7"/>
      <c r="Z58" s="7"/>
      <c r="AA58" s="7"/>
      <c r="AB58" s="7"/>
    </row>
    <row r="59" spans="1:28" ht="15.75">
      <c r="A59" s="63"/>
      <c r="B59" s="63"/>
      <c r="C59" s="64">
        <v>2.86</v>
      </c>
      <c r="D59" s="64">
        <f>+D57</f>
        <v>1.8</v>
      </c>
      <c r="E59" s="64"/>
      <c r="F59" s="65">
        <v>1</v>
      </c>
      <c r="G59" s="63" t="str">
        <f>IF(C59=0,"Un",IF(D59=0,"Ml",IF(E59=0,"M2","M3")))</f>
        <v>M2</v>
      </c>
      <c r="H59" s="52">
        <f>IF(C59=0,+F59,IF(D59=0,+C59*F59,IF(E59=0,ROUND(+C59*D59*F59,2),ROUND(+C59*D59*E59*F59,2))))</f>
        <v>5.15</v>
      </c>
      <c r="I59" s="66"/>
      <c r="J59" s="6"/>
      <c r="K59" s="87"/>
      <c r="L59" s="87"/>
      <c r="M59" s="87"/>
      <c r="N59" s="87"/>
      <c r="O59" s="87"/>
      <c r="P59" s="87"/>
      <c r="Q59" s="87"/>
      <c r="R59" s="87"/>
      <c r="S59" s="88"/>
      <c r="U59" s="7"/>
      <c r="V59" s="7"/>
      <c r="W59" s="7"/>
      <c r="X59" s="7"/>
      <c r="Y59" s="7"/>
      <c r="Z59" s="7"/>
      <c r="AA59" s="7"/>
      <c r="AB59" s="7"/>
    </row>
    <row r="60" spans="1:28" ht="15.75">
      <c r="A60" s="63"/>
      <c r="B60" s="63"/>
      <c r="C60" s="64">
        <v>0.84</v>
      </c>
      <c r="D60" s="64">
        <f>+D57</f>
        <v>1.8</v>
      </c>
      <c r="E60" s="64"/>
      <c r="F60" s="65">
        <v>5</v>
      </c>
      <c r="G60" s="63" t="str">
        <f>IF(C60=0,"Un",IF(D60=0,"Ml",IF(E60=0,"M2","M3")))</f>
        <v>M2</v>
      </c>
      <c r="H60" s="52">
        <f>IF(C60=0,+F60,IF(D60=0,+C60*F60,IF(E60=0,ROUND(+C60*D60*F60,2),ROUND(+C60*D60*E60*F60,2))))</f>
        <v>7.56</v>
      </c>
      <c r="I60" s="66"/>
      <c r="J60" s="6"/>
      <c r="K60" s="87"/>
      <c r="L60" s="87"/>
      <c r="M60" s="87"/>
      <c r="N60" s="87"/>
      <c r="O60" s="87"/>
      <c r="P60" s="87"/>
      <c r="Q60" s="87"/>
      <c r="R60" s="87"/>
      <c r="S60" s="88"/>
      <c r="U60" s="7"/>
      <c r="V60" s="7"/>
      <c r="W60" s="7"/>
      <c r="X60" s="7"/>
      <c r="Y60" s="7"/>
      <c r="Z60" s="7"/>
      <c r="AA60" s="7"/>
      <c r="AB60" s="7"/>
    </row>
    <row r="61" spans="1:28" ht="15.75">
      <c r="A61" s="63"/>
      <c r="B61" s="63"/>
      <c r="C61" s="64">
        <v>0.7</v>
      </c>
      <c r="D61" s="64">
        <f>+D57</f>
        <v>1.8</v>
      </c>
      <c r="E61" s="64"/>
      <c r="F61" s="91">
        <v>4</v>
      </c>
      <c r="G61" s="63" t="str">
        <f>IF(C61=0,"Un",IF(D61=0,"Ml",IF(E61=0,"M2","M3")))</f>
        <v>M2</v>
      </c>
      <c r="H61" s="52">
        <f>IF(C61=0,+F61,IF(D61=0,+C61*F61,IF(E61=0,ROUND(+C61*D61*F61,2),ROUND(+C61*D61*E61*F61,2))))</f>
        <v>5.04</v>
      </c>
      <c r="I61" s="66"/>
      <c r="J61" s="6"/>
      <c r="K61" s="87"/>
      <c r="L61" s="87"/>
      <c r="M61" s="87"/>
      <c r="N61" s="87"/>
      <c r="O61" s="87"/>
      <c r="P61" s="87"/>
      <c r="Q61" s="87"/>
      <c r="R61" s="87"/>
      <c r="S61" s="88"/>
      <c r="U61" s="7"/>
      <c r="V61" s="7"/>
      <c r="W61" s="7"/>
      <c r="X61" s="7"/>
      <c r="Y61" s="7"/>
      <c r="Z61" s="7"/>
      <c r="AA61" s="7"/>
      <c r="AB61" s="7"/>
    </row>
    <row r="62" spans="1:28" ht="15.75">
      <c r="A62" s="63"/>
      <c r="B62" s="63"/>
      <c r="C62" s="64"/>
      <c r="D62" s="64"/>
      <c r="E62" s="64"/>
      <c r="F62" s="91"/>
      <c r="G62" s="63" t="str">
        <f>IF(C62=0,"Un",IF(D62=0,"Ml",IF(E62=0,"M2","M3")))</f>
        <v>Un</v>
      </c>
      <c r="H62" s="52">
        <f>IF(C62=0,+F62,IF(D62=0,+C62*F62,IF(E62=0,ROUND(+C62*D62*F62,2),ROUND(+C62*D62*E62*F62,2))))</f>
        <v>0</v>
      </c>
      <c r="I62" s="66"/>
      <c r="J62" s="6"/>
      <c r="K62" s="87"/>
      <c r="L62" s="87"/>
      <c r="M62" s="87"/>
      <c r="N62" s="87"/>
      <c r="O62" s="87"/>
      <c r="P62" s="87"/>
      <c r="Q62" s="87"/>
      <c r="R62" s="87"/>
      <c r="S62" s="88"/>
      <c r="U62" s="7"/>
      <c r="V62" s="7"/>
      <c r="W62" s="7"/>
      <c r="X62" s="7"/>
      <c r="Y62" s="7"/>
      <c r="Z62" s="7"/>
      <c r="AA62" s="7"/>
      <c r="AB62" s="7"/>
    </row>
    <row r="63" spans="1:28" ht="15.75">
      <c r="A63" s="63"/>
      <c r="B63" s="63"/>
      <c r="C63" s="64"/>
      <c r="D63" s="64"/>
      <c r="E63" s="64"/>
      <c r="F63" s="91"/>
      <c r="G63" s="63" t="str">
        <f>IF(C63=0,"Un",IF(D63=0,"Ml",IF(E63=0,"M2","M3")))</f>
        <v>Un</v>
      </c>
      <c r="H63" s="52">
        <f>IF(C63=0,+F63,IF(D63=0,+C63*F63,IF(E63=0,ROUND(+C63*D63*F63,2),ROUND(+C63*D63*E63*F63,2))))</f>
        <v>0</v>
      </c>
      <c r="I63" s="66"/>
      <c r="J63" s="6"/>
      <c r="K63" s="87"/>
      <c r="L63" s="87"/>
      <c r="M63" s="87"/>
      <c r="N63" s="87"/>
      <c r="O63" s="87"/>
      <c r="P63" s="87"/>
      <c r="Q63" s="87"/>
      <c r="R63" s="87"/>
      <c r="S63" s="88"/>
      <c r="U63" s="7"/>
      <c r="V63" s="7"/>
      <c r="W63" s="7"/>
      <c r="X63" s="7"/>
      <c r="Y63" s="7"/>
      <c r="Z63" s="7"/>
      <c r="AA63" s="7"/>
      <c r="AB63" s="7"/>
    </row>
    <row r="64" spans="1:28" ht="15.75">
      <c r="A64" s="63"/>
      <c r="B64" s="63"/>
      <c r="C64" s="64"/>
      <c r="D64" s="64"/>
      <c r="E64" s="64"/>
      <c r="F64" s="91"/>
      <c r="G64" s="63" t="str">
        <f>IF(C64=0,"Un",IF(D64=0,"Ml",IF(E64=0,"M2","M3")))</f>
        <v>Un</v>
      </c>
      <c r="H64" s="52">
        <f>IF(C64=0,+F64,IF(D64=0,+C64*F64,IF(E64=0,ROUND(+C64*D64*F64,2),ROUND(+C64*D64*E64*F64,2))))</f>
        <v>0</v>
      </c>
      <c r="I64" s="66"/>
      <c r="J64" s="6"/>
      <c r="K64" s="87"/>
      <c r="L64" s="87"/>
      <c r="M64" s="87"/>
      <c r="N64" s="87"/>
      <c r="O64" s="87"/>
      <c r="P64" s="87"/>
      <c r="Q64" s="87"/>
      <c r="R64" s="87"/>
      <c r="S64" s="88"/>
      <c r="U64" s="7"/>
      <c r="V64" s="7"/>
      <c r="W64" s="7"/>
      <c r="X64" s="7"/>
      <c r="Y64" s="7"/>
      <c r="Z64" s="7"/>
      <c r="AA64" s="7"/>
      <c r="AB64" s="7"/>
    </row>
    <row r="65" spans="1:28" ht="15.75">
      <c r="A65" s="63"/>
      <c r="B65" s="63"/>
      <c r="C65" s="64"/>
      <c r="D65" s="64"/>
      <c r="E65" s="64"/>
      <c r="F65" s="91"/>
      <c r="G65" s="63" t="str">
        <f>IF(C65=0,"Un",IF(D65=0,"Ml",IF(E65=0,"M2","M3")))</f>
        <v>Un</v>
      </c>
      <c r="H65" s="52">
        <f>IF(C65=0,+F65,IF(D65=0,+C65*F65,IF(E65=0,ROUND(+C65*D65*F65,2),ROUND(+C65*D65*E65*F65,2))))</f>
        <v>0</v>
      </c>
      <c r="I65" s="66"/>
      <c r="J65" s="6"/>
      <c r="K65" s="87"/>
      <c r="L65" s="87"/>
      <c r="M65" s="87"/>
      <c r="N65" s="87"/>
      <c r="O65" s="87"/>
      <c r="P65" s="87"/>
      <c r="Q65" s="87"/>
      <c r="R65" s="87"/>
      <c r="S65" s="88"/>
      <c r="U65" s="7"/>
      <c r="V65" s="7"/>
      <c r="W65" s="7"/>
      <c r="X65" s="7"/>
      <c r="Y65" s="7"/>
      <c r="Z65" s="7"/>
      <c r="AA65" s="7"/>
      <c r="AB65" s="7"/>
    </row>
    <row r="66" spans="1:19" ht="15.75">
      <c r="A66" s="63"/>
      <c r="B66" s="63"/>
      <c r="C66" s="64"/>
      <c r="D66" s="64"/>
      <c r="E66" s="64"/>
      <c r="F66" s="91"/>
      <c r="G66" s="63" t="str">
        <f>IF(C66=0,"Un",IF(D66=0,"Ml",IF(E66=0,"M2","M3")))</f>
        <v>Un</v>
      </c>
      <c r="H66" s="52">
        <f>IF(C66=0,+F66,IF(D66=0,+C66*F66,IF(E66=0,ROUND(+C66*D66*F66,2),ROUND(+C66*D66*E66*F66,2))))</f>
        <v>0</v>
      </c>
      <c r="I66" s="66"/>
      <c r="J66" s="6"/>
      <c r="K66" s="87"/>
      <c r="L66" s="87"/>
      <c r="M66" s="87"/>
      <c r="N66" s="87"/>
      <c r="O66" s="87"/>
      <c r="P66" s="87"/>
      <c r="Q66" s="87"/>
      <c r="R66" s="87"/>
      <c r="S66" s="88"/>
    </row>
    <row r="67" spans="1:19" ht="15.75">
      <c r="A67" s="67"/>
      <c r="B67" s="67"/>
      <c r="C67" s="68"/>
      <c r="D67" s="68"/>
      <c r="E67" s="68"/>
      <c r="F67" s="69"/>
      <c r="G67" s="67"/>
      <c r="H67" s="70"/>
      <c r="I67" s="71">
        <f>SUM(H57:H67)</f>
        <v>78.81000000000002</v>
      </c>
      <c r="J67" s="6"/>
      <c r="K67" s="87"/>
      <c r="L67" s="87"/>
      <c r="M67" s="87"/>
      <c r="N67" s="87"/>
      <c r="O67" s="87"/>
      <c r="P67" s="87"/>
      <c r="Q67" s="87"/>
      <c r="R67" s="87"/>
      <c r="S67" s="88"/>
    </row>
    <row r="68" spans="1:19" ht="15.75">
      <c r="A68" s="6"/>
      <c r="B68" s="6"/>
      <c r="C68" s="6"/>
      <c r="D68" s="6"/>
      <c r="E68" s="6"/>
      <c r="F68" s="6"/>
      <c r="G68" s="6"/>
      <c r="H68" s="6"/>
      <c r="I68" s="86"/>
      <c r="J68" s="6"/>
      <c r="K68" s="87"/>
      <c r="L68" s="87"/>
      <c r="M68" s="87"/>
      <c r="N68" s="87"/>
      <c r="O68" s="87"/>
      <c r="P68" s="87"/>
      <c r="Q68" s="87"/>
      <c r="R68" s="87"/>
      <c r="S68" s="88"/>
    </row>
    <row r="69" spans="1:19" ht="15.75">
      <c r="A69" s="22"/>
      <c r="B69" s="23" t="str">
        <f>+'[4]$ wc 1er nivel'!B27</f>
        <v>Retiro de escombros</v>
      </c>
      <c r="C69" s="17"/>
      <c r="D69" s="18"/>
      <c r="E69" s="18"/>
      <c r="F69" s="19"/>
      <c r="G69" s="17"/>
      <c r="H69" s="20"/>
      <c r="I69" s="21"/>
      <c r="J69" s="6"/>
      <c r="K69" s="87"/>
      <c r="L69" s="87"/>
      <c r="M69" s="87"/>
      <c r="N69" s="87"/>
      <c r="O69" s="87"/>
      <c r="P69" s="87"/>
      <c r="Q69" s="87"/>
      <c r="R69" s="87"/>
      <c r="S69" s="88"/>
    </row>
    <row r="70" spans="1:19" ht="15.75">
      <c r="A70" s="90" t="s">
        <v>2</v>
      </c>
      <c r="B70" s="24" t="s">
        <v>3</v>
      </c>
      <c r="C70" s="25" t="s">
        <v>4</v>
      </c>
      <c r="D70" s="26"/>
      <c r="E70" s="27"/>
      <c r="F70" s="28"/>
      <c r="G70" s="24"/>
      <c r="H70" s="29" t="s">
        <v>5</v>
      </c>
      <c r="I70" s="30"/>
      <c r="J70" s="6"/>
      <c r="K70" s="87"/>
      <c r="L70" s="87"/>
      <c r="M70" s="87"/>
      <c r="N70" s="87"/>
      <c r="O70" s="87"/>
      <c r="P70" s="87"/>
      <c r="Q70" s="87"/>
      <c r="R70" s="87"/>
      <c r="S70" s="88"/>
    </row>
    <row r="71" spans="1:19" ht="15.75">
      <c r="A71" s="39"/>
      <c r="B71" s="39"/>
      <c r="C71" s="40" t="s">
        <v>8</v>
      </c>
      <c r="D71" s="40" t="s">
        <v>23</v>
      </c>
      <c r="E71" s="40" t="s">
        <v>9</v>
      </c>
      <c r="F71" s="41" t="s">
        <v>10</v>
      </c>
      <c r="G71" s="39" t="s">
        <v>11</v>
      </c>
      <c r="H71" s="42" t="s">
        <v>12</v>
      </c>
      <c r="I71" s="43" t="s">
        <v>13</v>
      </c>
      <c r="J71" s="6"/>
      <c r="K71" s="87"/>
      <c r="L71" s="87"/>
      <c r="M71" s="87"/>
      <c r="N71" s="87"/>
      <c r="O71" s="87"/>
      <c r="P71" s="87"/>
      <c r="Q71" s="87"/>
      <c r="R71" s="87"/>
      <c r="S71" s="88"/>
    </row>
    <row r="72" spans="1:19" ht="15.75">
      <c r="A72" s="63"/>
      <c r="B72" s="63"/>
      <c r="C72" s="64">
        <f>+I19</f>
        <v>69.83</v>
      </c>
      <c r="D72" s="64">
        <v>0.04</v>
      </c>
      <c r="E72" s="64"/>
      <c r="F72" s="65">
        <v>1.25</v>
      </c>
      <c r="G72" s="63" t="str">
        <f>IF(C72=0,"Un",IF(D72=0,"Ml",IF(E72=0,"M2","M3")))</f>
        <v>M2</v>
      </c>
      <c r="H72" s="52">
        <f>IF(C72=0,+F72,IF(D72=0,+C72*F72,IF(E72=0,ROUND(+C72*D72*F72,2),ROUND(+C72*D72*E72*F72,2))))</f>
        <v>3.49</v>
      </c>
      <c r="I72" s="66"/>
      <c r="J72" s="6"/>
      <c r="K72" s="87"/>
      <c r="L72" s="87"/>
      <c r="M72" s="87"/>
      <c r="N72" s="87"/>
      <c r="O72" s="87"/>
      <c r="P72" s="87"/>
      <c r="Q72" s="87"/>
      <c r="R72" s="87"/>
      <c r="S72" s="88"/>
    </row>
    <row r="73" spans="1:19" ht="15.75">
      <c r="A73" s="63"/>
      <c r="B73" s="63"/>
      <c r="C73" s="64">
        <f>+I36</f>
        <v>55.3</v>
      </c>
      <c r="D73" s="64">
        <v>0.04</v>
      </c>
      <c r="E73" s="64"/>
      <c r="F73" s="65">
        <v>1.25</v>
      </c>
      <c r="G73" s="63" t="str">
        <f>IF(C73=0,"Un",IF(D73=0,"Ml",IF(E73=0,"M2","M3")))</f>
        <v>M2</v>
      </c>
      <c r="H73" s="52">
        <f>IF(C73=0,+F73,IF(D73=0,+C73*F73,IF(E73=0,ROUND(+C73*D73*F73,2),ROUND(+C73*D73*E73*F73,2))))</f>
        <v>2.77</v>
      </c>
      <c r="I73" s="66"/>
      <c r="J73" s="6"/>
      <c r="K73" s="87"/>
      <c r="L73" s="87"/>
      <c r="M73" s="87"/>
      <c r="N73" s="87"/>
      <c r="O73" s="87"/>
      <c r="P73" s="87"/>
      <c r="Q73" s="87"/>
      <c r="R73" s="87"/>
      <c r="S73" s="88"/>
    </row>
    <row r="74" spans="1:19" ht="15.75">
      <c r="A74" s="63"/>
      <c r="B74" s="63"/>
      <c r="C74" s="64">
        <f>+I97</f>
        <v>16.490000000000002</v>
      </c>
      <c r="D74" s="64">
        <v>0.15</v>
      </c>
      <c r="E74" s="64"/>
      <c r="F74" s="65">
        <v>1.25</v>
      </c>
      <c r="G74" s="63" t="str">
        <f>IF(C74=0,"Un",IF(D74=0,"Ml",IF(E74=0,"M2","M3")))</f>
        <v>M2</v>
      </c>
      <c r="H74" s="52">
        <f>IF(C74=0,+F74,IF(D74=0,+C74*F74,IF(E74=0,ROUND(+C74*D74*F74,2),ROUND(+C74*D74*E74*F74,2))))</f>
        <v>3.09</v>
      </c>
      <c r="I74" s="66"/>
      <c r="J74" s="6"/>
      <c r="K74" s="87"/>
      <c r="L74" s="87"/>
      <c r="M74" s="87"/>
      <c r="N74" s="87"/>
      <c r="O74" s="87"/>
      <c r="P74" s="87"/>
      <c r="Q74" s="87"/>
      <c r="R74" s="87"/>
      <c r="S74" s="88"/>
    </row>
    <row r="75" spans="1:19" ht="15.75">
      <c r="A75" s="63"/>
      <c r="B75" s="63"/>
      <c r="C75" s="64">
        <f>+'[4]$ wc 1er nivel'!D49</f>
        <v>41.22</v>
      </c>
      <c r="D75" s="64">
        <v>0.3</v>
      </c>
      <c r="E75" s="64"/>
      <c r="F75" s="65">
        <v>1.25</v>
      </c>
      <c r="G75" s="63" t="str">
        <f>IF(C75=0,"Un",IF(D75=0,"Ml",IF(E75=0,"M2","M3")))</f>
        <v>M2</v>
      </c>
      <c r="H75" s="52">
        <f>IF(C75=0,+F75,IF(D75=0,+C75*F75,IF(E75=0,ROUND(+C75*D75*F75,2),ROUND(+C75*D75*E75*F75,2))))</f>
        <v>15.46</v>
      </c>
      <c r="I75" s="66"/>
      <c r="J75" s="6"/>
      <c r="K75" s="87"/>
      <c r="L75" s="87"/>
      <c r="M75" s="87"/>
      <c r="N75" s="87"/>
      <c r="O75" s="87"/>
      <c r="P75" s="87"/>
      <c r="Q75" s="87"/>
      <c r="R75" s="87"/>
      <c r="S75" s="88"/>
    </row>
    <row r="76" spans="1:19" ht="15.75">
      <c r="A76" s="63"/>
      <c r="B76" s="63"/>
      <c r="C76" s="64"/>
      <c r="D76" s="64"/>
      <c r="E76" s="64"/>
      <c r="F76" s="65"/>
      <c r="G76" s="63" t="str">
        <f>IF(C76=0,"Un",IF(D76=0,"Ml",IF(E76=0,"M2","M3")))</f>
        <v>Un</v>
      </c>
      <c r="H76" s="52">
        <f>IF(C76=0,+F76,IF(D76=0,+C76*F76,IF(E76=0,ROUND(+C76*D76*F76,2),ROUND(+C76*D76*E76*F76,2))))</f>
        <v>0</v>
      </c>
      <c r="I76" s="66"/>
      <c r="J76" s="6"/>
      <c r="K76" s="87"/>
      <c r="L76" s="87"/>
      <c r="M76" s="87"/>
      <c r="N76" s="87"/>
      <c r="O76" s="87"/>
      <c r="P76" s="87"/>
      <c r="Q76" s="87"/>
      <c r="R76" s="87"/>
      <c r="S76" s="88"/>
    </row>
    <row r="77" spans="1:19" ht="15.75">
      <c r="A77" s="63"/>
      <c r="B77" s="63"/>
      <c r="C77" s="64">
        <v>12</v>
      </c>
      <c r="D77" s="64"/>
      <c r="E77" s="64"/>
      <c r="F77" s="65">
        <v>1</v>
      </c>
      <c r="G77" s="63" t="str">
        <f>IF(C77=0,"Un",IF(D77=0,"Ml",IF(E77=0,"M2","M3")))</f>
        <v>Ml</v>
      </c>
      <c r="H77" s="52">
        <f>IF(C77=0,+F77,IF(D77=0,+C77*F77,IF(E77=0,ROUND(+C77*D77*F77,2),ROUND(+C77*D77*E77*F77,2))))</f>
        <v>12</v>
      </c>
      <c r="I77" s="66"/>
      <c r="J77" s="6"/>
      <c r="K77" s="87"/>
      <c r="L77" s="87"/>
      <c r="M77" s="87"/>
      <c r="N77" s="87"/>
      <c r="O77" s="87"/>
      <c r="P77" s="87"/>
      <c r="Q77" s="87"/>
      <c r="R77" s="87"/>
      <c r="S77" s="88"/>
    </row>
    <row r="78" spans="1:19" ht="15.75">
      <c r="A78" s="63"/>
      <c r="B78" s="63"/>
      <c r="C78" s="64"/>
      <c r="D78" s="64"/>
      <c r="E78" s="64"/>
      <c r="F78" s="91"/>
      <c r="G78" s="63" t="str">
        <f>IF(C78=0,"Un",IF(D78=0,"Ml",IF(E78=0,"M2","M3")))</f>
        <v>Un</v>
      </c>
      <c r="H78" s="52">
        <f>IF(C78=0,+F78,IF(D78=0,+C78*F78,IF(E78=0,ROUND(+C78*D78*F78,2),ROUND(+C78*D78*E78*F78,2))))</f>
        <v>0</v>
      </c>
      <c r="I78" s="66"/>
      <c r="J78" s="6"/>
      <c r="K78" s="87"/>
      <c r="L78" s="87"/>
      <c r="M78" s="87"/>
      <c r="N78" s="87"/>
      <c r="O78" s="87"/>
      <c r="P78" s="87"/>
      <c r="Q78" s="87"/>
      <c r="R78" s="87"/>
      <c r="S78" s="88"/>
    </row>
    <row r="79" spans="1:19" ht="15.75">
      <c r="A79" s="63"/>
      <c r="B79" s="63"/>
      <c r="C79" s="64"/>
      <c r="D79" s="64"/>
      <c r="E79" s="64"/>
      <c r="F79" s="91"/>
      <c r="G79" s="63" t="str">
        <f>IF(C79=0,"Un",IF(D79=0,"Ml",IF(E79=0,"M2","M3")))</f>
        <v>Un</v>
      </c>
      <c r="H79" s="52">
        <f>IF(C79=0,+F79,IF(D79=0,+C79*F79,IF(E79=0,ROUND(+C79*D79*F79,2),ROUND(+C79*D79*E79*F79,2))))</f>
        <v>0</v>
      </c>
      <c r="I79" s="66"/>
      <c r="J79" s="6"/>
      <c r="K79" s="87"/>
      <c r="L79" s="87"/>
      <c r="M79" s="87"/>
      <c r="N79" s="87"/>
      <c r="O79" s="87"/>
      <c r="P79" s="87"/>
      <c r="Q79" s="87"/>
      <c r="R79" s="87"/>
      <c r="S79" s="88"/>
    </row>
    <row r="80" spans="1:19" ht="15.75">
      <c r="A80" s="63"/>
      <c r="B80" s="63"/>
      <c r="C80" s="64"/>
      <c r="D80" s="64"/>
      <c r="E80" s="64"/>
      <c r="F80" s="91"/>
      <c r="G80" s="63" t="str">
        <f>IF(C80=0,"Un",IF(D80=0,"Ml",IF(E80=0,"M2","M3")))</f>
        <v>Un</v>
      </c>
      <c r="H80" s="52">
        <f>IF(C80=0,+F80,IF(D80=0,+C80*F80,IF(E80=0,ROUND(+C80*D80*F80,2),ROUND(+C80*D80*E80*F80,2))))</f>
        <v>0</v>
      </c>
      <c r="I80" s="66"/>
      <c r="J80" s="6"/>
      <c r="K80" s="87"/>
      <c r="L80" s="87"/>
      <c r="M80" s="87"/>
      <c r="N80" s="87"/>
      <c r="O80" s="87"/>
      <c r="P80" s="87"/>
      <c r="Q80" s="87"/>
      <c r="R80" s="87"/>
      <c r="S80" s="88"/>
    </row>
    <row r="81" spans="1:19" ht="15.75">
      <c r="A81" s="63"/>
      <c r="B81" s="63"/>
      <c r="C81" s="64"/>
      <c r="D81" s="64"/>
      <c r="E81" s="64"/>
      <c r="F81" s="91"/>
      <c r="G81" s="63" t="str">
        <f>IF(C81=0,"Un",IF(D81=0,"Ml",IF(E81=0,"M2","M3")))</f>
        <v>Un</v>
      </c>
      <c r="H81" s="52">
        <f>IF(C81=0,+F81,IF(D81=0,+C81*F81,IF(E81=0,ROUND(+C81*D81*F81,2),ROUND(+C81*D81*E81*F81,2))))</f>
        <v>0</v>
      </c>
      <c r="I81" s="66"/>
      <c r="J81" s="6"/>
      <c r="K81" s="87"/>
      <c r="L81" s="87"/>
      <c r="M81" s="87"/>
      <c r="N81" s="87"/>
      <c r="O81" s="87"/>
      <c r="P81" s="87"/>
      <c r="Q81" s="87"/>
      <c r="R81" s="87"/>
      <c r="S81" s="88"/>
    </row>
    <row r="82" spans="1:19" ht="15.75">
      <c r="A82" s="67"/>
      <c r="B82" s="67"/>
      <c r="C82" s="68"/>
      <c r="D82" s="68"/>
      <c r="E82" s="68"/>
      <c r="F82" s="69"/>
      <c r="G82" s="67"/>
      <c r="H82" s="70"/>
      <c r="I82" s="71">
        <f>SUM(H72:H82)</f>
        <v>36.81</v>
      </c>
      <c r="J82" s="6"/>
      <c r="K82" s="87"/>
      <c r="L82" s="87"/>
      <c r="M82" s="87"/>
      <c r="N82" s="87"/>
      <c r="O82" s="87"/>
      <c r="P82" s="87"/>
      <c r="Q82" s="87"/>
      <c r="R82" s="87"/>
      <c r="S82" s="88"/>
    </row>
    <row r="83" spans="1:19" ht="15.75">
      <c r="A83" s="6"/>
      <c r="B83" s="6"/>
      <c r="C83" s="6"/>
      <c r="D83" s="6"/>
      <c r="E83" s="6"/>
      <c r="F83" s="6"/>
      <c r="G83" s="6"/>
      <c r="H83" s="6"/>
      <c r="I83" s="86"/>
      <c r="J83" s="6"/>
      <c r="K83" s="87"/>
      <c r="L83" s="87"/>
      <c r="M83" s="87"/>
      <c r="N83" s="87"/>
      <c r="O83" s="87"/>
      <c r="P83" s="87"/>
      <c r="Q83" s="87"/>
      <c r="R83" s="87"/>
      <c r="S83" s="88"/>
    </row>
    <row r="84" spans="1:19" ht="15.75">
      <c r="A84" s="22"/>
      <c r="B84" s="23" t="str">
        <f>+'[4]$ wc 1er nivel'!B17</f>
        <v>Demolición muro y enchape</v>
      </c>
      <c r="C84" s="17"/>
      <c r="D84" s="18"/>
      <c r="E84" s="18"/>
      <c r="F84" s="19"/>
      <c r="G84" s="17"/>
      <c r="H84" s="20"/>
      <c r="I84" s="21"/>
      <c r="J84" s="6"/>
      <c r="K84" s="87"/>
      <c r="L84" s="87"/>
      <c r="M84" s="87"/>
      <c r="N84" s="87"/>
      <c r="O84" s="87"/>
      <c r="P84" s="87"/>
      <c r="Q84" s="87"/>
      <c r="R84" s="87"/>
      <c r="S84" s="88"/>
    </row>
    <row r="85" spans="1:19" ht="15.75">
      <c r="A85" s="90" t="s">
        <v>2</v>
      </c>
      <c r="B85" s="24" t="s">
        <v>3</v>
      </c>
      <c r="C85" s="25" t="s">
        <v>4</v>
      </c>
      <c r="D85" s="26"/>
      <c r="E85" s="27"/>
      <c r="F85" s="28"/>
      <c r="G85" s="24"/>
      <c r="H85" s="29" t="s">
        <v>5</v>
      </c>
      <c r="I85" s="30"/>
      <c r="J85" s="6"/>
      <c r="K85" s="87"/>
      <c r="L85" s="87"/>
      <c r="M85" s="87"/>
      <c r="N85" s="87"/>
      <c r="O85" s="87"/>
      <c r="P85" s="87"/>
      <c r="Q85" s="87"/>
      <c r="R85" s="87"/>
      <c r="S85" s="88"/>
    </row>
    <row r="86" spans="1:19" ht="15.75">
      <c r="A86" s="39"/>
      <c r="B86" s="39"/>
      <c r="C86" s="40" t="s">
        <v>8</v>
      </c>
      <c r="D86" s="40" t="s">
        <v>23</v>
      </c>
      <c r="E86" s="40" t="s">
        <v>9</v>
      </c>
      <c r="F86" s="41" t="s">
        <v>10</v>
      </c>
      <c r="G86" s="39" t="s">
        <v>11</v>
      </c>
      <c r="H86" s="42" t="s">
        <v>12</v>
      </c>
      <c r="I86" s="43" t="s">
        <v>13</v>
      </c>
      <c r="J86" s="6"/>
      <c r="K86" s="87"/>
      <c r="L86" s="87"/>
      <c r="M86" s="87"/>
      <c r="N86" s="87"/>
      <c r="O86" s="87"/>
      <c r="P86" s="87"/>
      <c r="Q86" s="87"/>
      <c r="R86" s="87"/>
      <c r="S86" s="88"/>
    </row>
    <row r="87" spans="1:19" ht="15.75">
      <c r="A87" s="63"/>
      <c r="B87" s="63"/>
      <c r="C87" s="64">
        <v>1.2</v>
      </c>
      <c r="D87" s="64">
        <v>1.72</v>
      </c>
      <c r="E87" s="64"/>
      <c r="F87" s="65">
        <v>6</v>
      </c>
      <c r="G87" s="63" t="str">
        <f>IF(C87=0,"Un",IF(D87=0,"Ml",IF(E87=0,"M2","M3")))</f>
        <v>M2</v>
      </c>
      <c r="H87" s="52">
        <f>IF(C87=0,+F87,IF(D87=0,+C87*F87,IF(E87=0,ROUND(+C87*D87*F87,2),ROUND(+C87*D87*E87*F87,2))))</f>
        <v>12.38</v>
      </c>
      <c r="I87" s="66"/>
      <c r="J87" s="6"/>
      <c r="K87" s="87"/>
      <c r="L87" s="87"/>
      <c r="M87" s="87"/>
      <c r="N87" s="87"/>
      <c r="O87" s="87"/>
      <c r="P87" s="87"/>
      <c r="Q87" s="87"/>
      <c r="R87" s="87"/>
      <c r="S87" s="88"/>
    </row>
    <row r="88" spans="1:19" ht="15.75">
      <c r="A88" s="63"/>
      <c r="B88" s="63"/>
      <c r="C88" s="64">
        <v>1.04</v>
      </c>
      <c r="D88" s="64">
        <v>1.72</v>
      </c>
      <c r="E88" s="64"/>
      <c r="F88" s="65">
        <v>1</v>
      </c>
      <c r="G88" s="63" t="str">
        <f>IF(C88=0,"Un",IF(D88=0,"Ml",IF(E88=0,"M2","M3")))</f>
        <v>M2</v>
      </c>
      <c r="H88" s="52">
        <f>IF(C88=0,+F88,IF(D88=0,+C88*F88,IF(E88=0,ROUND(+C88*D88*F88,2),ROUND(+C88*D88*E88*F88,2))))</f>
        <v>1.79</v>
      </c>
      <c r="I88" s="66"/>
      <c r="J88" s="6"/>
      <c r="K88" s="87"/>
      <c r="L88" s="87"/>
      <c r="M88" s="87"/>
      <c r="N88" s="87"/>
      <c r="O88" s="87"/>
      <c r="P88" s="87"/>
      <c r="Q88" s="87"/>
      <c r="R88" s="87"/>
      <c r="S88" s="88"/>
    </row>
    <row r="89" spans="1:19" ht="15.75">
      <c r="A89" s="63"/>
      <c r="B89" s="63"/>
      <c r="C89" s="64">
        <v>1.01</v>
      </c>
      <c r="D89" s="64">
        <v>2.3</v>
      </c>
      <c r="E89" s="64"/>
      <c r="F89" s="65">
        <v>1</v>
      </c>
      <c r="G89" s="63" t="str">
        <f>IF(C89=0,"Un",IF(D89=0,"Ml",IF(E89=0,"M2","M3")))</f>
        <v>M2</v>
      </c>
      <c r="H89" s="52">
        <f>IF(C89=0,+F89,IF(D89=0,+C89*F89,IF(E89=0,ROUND(+C89*D89*F89,2),ROUND(+C89*D89*E89*F89,2))))</f>
        <v>2.32</v>
      </c>
      <c r="I89" s="66"/>
      <c r="J89" s="6"/>
      <c r="K89" s="87"/>
      <c r="L89" s="87"/>
      <c r="M89" s="87"/>
      <c r="N89" s="87"/>
      <c r="O89" s="87"/>
      <c r="P89" s="87"/>
      <c r="Q89" s="87"/>
      <c r="R89" s="87"/>
      <c r="S89" s="88"/>
    </row>
    <row r="90" spans="1:19" ht="15.75">
      <c r="A90" s="63"/>
      <c r="B90" s="63"/>
      <c r="C90" s="64"/>
      <c r="D90" s="64"/>
      <c r="E90" s="64"/>
      <c r="F90" s="65"/>
      <c r="G90" s="63" t="str">
        <f>IF(C90=0,"Un",IF(D90=0,"Ml",IF(E90=0,"M2","M3")))</f>
        <v>Un</v>
      </c>
      <c r="H90" s="52">
        <f>IF(C90=0,+F90,IF(D90=0,+C90*F90,IF(E90=0,ROUND(+C90*D90*F90,2),ROUND(+C90*D90*E90*F90,2))))</f>
        <v>0</v>
      </c>
      <c r="I90" s="66"/>
      <c r="J90" s="6"/>
      <c r="K90" s="87"/>
      <c r="L90" s="87"/>
      <c r="M90" s="87"/>
      <c r="N90" s="87"/>
      <c r="O90" s="87"/>
      <c r="P90" s="87"/>
      <c r="Q90" s="87"/>
      <c r="R90" s="87"/>
      <c r="S90" s="88"/>
    </row>
    <row r="91" spans="1:19" ht="15.75">
      <c r="A91" s="63"/>
      <c r="B91" s="63"/>
      <c r="C91" s="64"/>
      <c r="D91" s="64"/>
      <c r="E91" s="64"/>
      <c r="F91" s="65"/>
      <c r="G91" s="63" t="str">
        <f>IF(C91=0,"Un",IF(D91=0,"Ml",IF(E91=0,"M2","M3")))</f>
        <v>Un</v>
      </c>
      <c r="H91" s="52">
        <f>IF(C91=0,+F91,IF(D91=0,+C91*F91,IF(E91=0,ROUND(+C91*D91*F91,2),ROUND(+C91*D91*E91*F91,2))))</f>
        <v>0</v>
      </c>
      <c r="I91" s="66"/>
      <c r="J91" s="6"/>
      <c r="K91" s="87"/>
      <c r="L91" s="87"/>
      <c r="M91" s="87"/>
      <c r="N91" s="87"/>
      <c r="O91" s="87"/>
      <c r="P91" s="87"/>
      <c r="Q91" s="87"/>
      <c r="R91" s="87"/>
      <c r="S91" s="88"/>
    </row>
    <row r="92" spans="1:19" ht="15.75">
      <c r="A92" s="63"/>
      <c r="B92" s="63"/>
      <c r="C92" s="64"/>
      <c r="D92" s="64"/>
      <c r="E92" s="64"/>
      <c r="F92" s="65"/>
      <c r="G92" s="63" t="str">
        <f>IF(C92=0,"Un",IF(D92=0,"Ml",IF(E92=0,"M2","M3")))</f>
        <v>Un</v>
      </c>
      <c r="H92" s="52">
        <f>IF(C92=0,+F92,IF(D92=0,+C92*F92,IF(E92=0,ROUND(+C92*D92*F92,2),ROUND(+C92*D92*E92*F92,2))))</f>
        <v>0</v>
      </c>
      <c r="I92" s="66"/>
      <c r="J92" s="6"/>
      <c r="K92" s="87"/>
      <c r="L92" s="87"/>
      <c r="M92" s="87"/>
      <c r="N92" s="87"/>
      <c r="O92" s="87"/>
      <c r="P92" s="87"/>
      <c r="Q92" s="87"/>
      <c r="R92" s="87"/>
      <c r="S92" s="88"/>
    </row>
    <row r="93" spans="1:19" ht="15.75">
      <c r="A93" s="63"/>
      <c r="B93" s="63"/>
      <c r="C93" s="64"/>
      <c r="D93" s="64"/>
      <c r="E93" s="64"/>
      <c r="F93" s="91"/>
      <c r="G93" s="63" t="str">
        <f>IF(C93=0,"Un",IF(D93=0,"Ml",IF(E93=0,"M2","M3")))</f>
        <v>Un</v>
      </c>
      <c r="H93" s="52">
        <f>IF(C93=0,+F93,IF(D93=0,+C93*F93,IF(E93=0,ROUND(+C93*D93*F93,2),ROUND(+C93*D93*E93*F93,2))))</f>
        <v>0</v>
      </c>
      <c r="I93" s="66"/>
      <c r="J93" s="6"/>
      <c r="K93" s="87"/>
      <c r="L93" s="87"/>
      <c r="M93" s="87"/>
      <c r="N93" s="87"/>
      <c r="O93" s="87"/>
      <c r="P93" s="87"/>
      <c r="Q93" s="87"/>
      <c r="R93" s="87"/>
      <c r="S93" s="88"/>
    </row>
    <row r="94" spans="1:19" ht="15.75">
      <c r="A94" s="63"/>
      <c r="B94" s="63"/>
      <c r="C94" s="64"/>
      <c r="D94" s="64"/>
      <c r="E94" s="64"/>
      <c r="F94" s="91"/>
      <c r="G94" s="63" t="str">
        <f>IF(C94=0,"Un",IF(D94=0,"Ml",IF(E94=0,"M2","M3")))</f>
        <v>Un</v>
      </c>
      <c r="H94" s="52">
        <f>IF(C94=0,+F94,IF(D94=0,+C94*F94,IF(E94=0,ROUND(+C94*D94*F94,2),ROUND(+C94*D94*E94*F94,2))))</f>
        <v>0</v>
      </c>
      <c r="I94" s="66"/>
      <c r="J94" s="6"/>
      <c r="K94" s="87"/>
      <c r="L94" s="87"/>
      <c r="M94" s="87"/>
      <c r="N94" s="87"/>
      <c r="O94" s="87"/>
      <c r="P94" s="87"/>
      <c r="Q94" s="87"/>
      <c r="R94" s="87"/>
      <c r="S94" s="88"/>
    </row>
    <row r="95" spans="1:19" ht="15.75">
      <c r="A95" s="63"/>
      <c r="B95" s="63" t="s">
        <v>24</v>
      </c>
      <c r="C95" s="64"/>
      <c r="D95" s="64"/>
      <c r="E95" s="64"/>
      <c r="F95" s="91"/>
      <c r="G95" s="63" t="str">
        <f>IF(C95=0,"Un",IF(D95=0,"Ml",IF(E95=0,"M2","M3")))</f>
        <v>Un</v>
      </c>
      <c r="H95" s="52">
        <f>IF(C95=0,+F95,IF(D95=0,+C95*F95,IF(E95=0,ROUND(+C95*D95*F95,2),ROUND(+C95*D95*E95*F95,2))))</f>
        <v>0</v>
      </c>
      <c r="I95" s="66"/>
      <c r="J95" s="6"/>
      <c r="K95" s="87"/>
      <c r="L95" s="87"/>
      <c r="M95" s="87"/>
      <c r="N95" s="87"/>
      <c r="O95" s="87"/>
      <c r="P95" s="87"/>
      <c r="Q95" s="87"/>
      <c r="R95" s="87"/>
      <c r="S95" s="88"/>
    </row>
    <row r="96" spans="1:19" ht="15.75">
      <c r="A96" s="63"/>
      <c r="B96" s="63"/>
      <c r="C96" s="64"/>
      <c r="D96" s="64"/>
      <c r="E96" s="64"/>
      <c r="F96" s="91"/>
      <c r="G96" s="63" t="str">
        <f>IF(C96=0,"Un",IF(D96=0,"Ml",IF(E96=0,"M2","M3")))</f>
        <v>Un</v>
      </c>
      <c r="H96" s="52">
        <f>IF(C96=0,+F96,IF(D96=0,+C96*F96,IF(E96=0,ROUND(+C96*D96*F96,2),ROUND(+C96*D96*E96*F96,2))))</f>
        <v>0</v>
      </c>
      <c r="I96" s="66"/>
      <c r="J96" s="6"/>
      <c r="K96" s="87"/>
      <c r="L96" s="87"/>
      <c r="M96" s="87"/>
      <c r="N96" s="87"/>
      <c r="O96" s="87"/>
      <c r="P96" s="87"/>
      <c r="Q96" s="87"/>
      <c r="R96" s="87"/>
      <c r="S96" s="88"/>
    </row>
    <row r="97" spans="1:19" ht="15.75">
      <c r="A97" s="67"/>
      <c r="B97" s="67"/>
      <c r="C97" s="68"/>
      <c r="D97" s="68"/>
      <c r="E97" s="68"/>
      <c r="F97" s="69"/>
      <c r="G97" s="67"/>
      <c r="H97" s="70"/>
      <c r="I97" s="71">
        <f>SUM(H87:H97)</f>
        <v>16.490000000000002</v>
      </c>
      <c r="J97" s="6"/>
      <c r="K97" s="87"/>
      <c r="L97" s="87"/>
      <c r="M97" s="87"/>
      <c r="N97" s="87"/>
      <c r="O97" s="87"/>
      <c r="P97" s="87"/>
      <c r="Q97" s="87"/>
      <c r="R97" s="87"/>
      <c r="S97" s="88"/>
    </row>
    <row r="98" spans="1:19" ht="15.75">
      <c r="A98" s="6"/>
      <c r="B98" s="6"/>
      <c r="C98" s="6"/>
      <c r="D98" s="6"/>
      <c r="E98" s="6"/>
      <c r="F98" s="6"/>
      <c r="G98" s="6"/>
      <c r="H98" s="6"/>
      <c r="I98" s="86"/>
      <c r="J98" s="6"/>
      <c r="K98" s="87"/>
      <c r="L98" s="87"/>
      <c r="M98" s="87"/>
      <c r="N98" s="87"/>
      <c r="O98" s="87"/>
      <c r="P98" s="87"/>
      <c r="Q98" s="87"/>
      <c r="R98" s="87"/>
      <c r="S98" s="88"/>
    </row>
    <row r="99" spans="1:19" ht="15.75">
      <c r="A99" s="6"/>
      <c r="B99" s="6"/>
      <c r="C99" s="6"/>
      <c r="D99" s="6"/>
      <c r="E99" s="6"/>
      <c r="F99" s="6"/>
      <c r="G99" s="6"/>
      <c r="H99" s="6"/>
      <c r="I99" s="86"/>
      <c r="J99" s="6"/>
      <c r="K99" s="87"/>
      <c r="L99" s="87"/>
      <c r="M99" s="87"/>
      <c r="N99" s="87"/>
      <c r="O99" s="87"/>
      <c r="P99" s="87"/>
      <c r="Q99" s="87"/>
      <c r="R99" s="87"/>
      <c r="S99" s="88"/>
    </row>
    <row r="100" spans="1:19" ht="15.75">
      <c r="A100" s="6"/>
      <c r="B100" s="6"/>
      <c r="C100" s="6"/>
      <c r="D100" s="6"/>
      <c r="E100" s="6"/>
      <c r="F100" s="6"/>
      <c r="G100" s="6"/>
      <c r="H100" s="6"/>
      <c r="I100" s="86"/>
      <c r="J100" s="6"/>
      <c r="K100" s="87"/>
      <c r="L100" s="87"/>
      <c r="M100" s="87"/>
      <c r="N100" s="87"/>
      <c r="O100" s="87"/>
      <c r="P100" s="87"/>
      <c r="Q100" s="87"/>
      <c r="R100" s="87"/>
      <c r="S100" s="88"/>
    </row>
    <row r="101" spans="1:19" ht="15.75">
      <c r="A101" s="6"/>
      <c r="B101" s="6"/>
      <c r="C101" s="6"/>
      <c r="D101" s="6"/>
      <c r="E101" s="6"/>
      <c r="F101" s="6"/>
      <c r="G101" s="6"/>
      <c r="H101" s="6"/>
      <c r="I101" s="86"/>
      <c r="J101" s="6"/>
      <c r="K101" s="87"/>
      <c r="L101" s="87"/>
      <c r="M101" s="87"/>
      <c r="N101" s="87"/>
      <c r="O101" s="87"/>
      <c r="P101" s="87"/>
      <c r="Q101" s="87"/>
      <c r="R101" s="87"/>
      <c r="S101" s="88"/>
    </row>
    <row r="102" spans="1:19" ht="15.75">
      <c r="A102" s="6"/>
      <c r="B102" s="6"/>
      <c r="C102" s="6"/>
      <c r="D102" s="6"/>
      <c r="E102" s="6"/>
      <c r="F102" s="6"/>
      <c r="G102" s="6"/>
      <c r="H102" s="6"/>
      <c r="I102" s="86"/>
      <c r="J102" s="6"/>
      <c r="K102" s="87"/>
      <c r="L102" s="87"/>
      <c r="M102" s="87"/>
      <c r="N102" s="87"/>
      <c r="O102" s="87"/>
      <c r="P102" s="87"/>
      <c r="Q102" s="87"/>
      <c r="R102" s="87"/>
      <c r="S102" s="88"/>
    </row>
    <row r="103" spans="1:19" ht="15.75">
      <c r="A103" s="6"/>
      <c r="B103" s="6"/>
      <c r="C103" s="6"/>
      <c r="D103" s="6"/>
      <c r="E103" s="6"/>
      <c r="F103" s="6"/>
      <c r="G103" s="6"/>
      <c r="H103" s="6"/>
      <c r="I103" s="86"/>
      <c r="J103" s="6"/>
      <c r="K103" s="92"/>
      <c r="L103" s="92"/>
      <c r="M103" s="92"/>
      <c r="N103" s="92"/>
      <c r="O103" s="92"/>
      <c r="P103" s="92"/>
      <c r="Q103" s="92"/>
      <c r="R103" s="92"/>
      <c r="S103" s="93"/>
    </row>
    <row r="104" spans="1:19" ht="15.75">
      <c r="A104" s="6"/>
      <c r="B104" s="6"/>
      <c r="C104" s="6"/>
      <c r="D104" s="6"/>
      <c r="E104" s="6"/>
      <c r="F104" s="6"/>
      <c r="G104" s="6"/>
      <c r="H104" s="6"/>
      <c r="I104" s="86"/>
      <c r="J104" s="6"/>
      <c r="K104" s="92"/>
      <c r="L104" s="92"/>
      <c r="M104" s="92"/>
      <c r="N104" s="92"/>
      <c r="O104" s="92"/>
      <c r="P104" s="92"/>
      <c r="Q104" s="92"/>
      <c r="R104" s="92"/>
      <c r="S104" s="93"/>
    </row>
    <row r="105" spans="1:19" ht="15.75">
      <c r="A105" s="6"/>
      <c r="B105" s="6"/>
      <c r="C105" s="6"/>
      <c r="D105" s="6"/>
      <c r="E105" s="6"/>
      <c r="F105" s="6"/>
      <c r="G105" s="6"/>
      <c r="H105" s="6"/>
      <c r="I105" s="86"/>
      <c r="J105" s="6"/>
      <c r="K105" s="92"/>
      <c r="L105" s="92"/>
      <c r="M105" s="92"/>
      <c r="N105" s="92"/>
      <c r="O105" s="92"/>
      <c r="P105" s="92"/>
      <c r="Q105" s="92"/>
      <c r="R105" s="92"/>
      <c r="S105" s="93"/>
    </row>
    <row r="106" spans="1:19" ht="15.75">
      <c r="A106" s="6"/>
      <c r="B106" s="6"/>
      <c r="C106" s="6"/>
      <c r="D106" s="6"/>
      <c r="E106" s="6"/>
      <c r="F106" s="6"/>
      <c r="G106" s="6"/>
      <c r="H106" s="6"/>
      <c r="I106" s="86"/>
      <c r="J106" s="6"/>
      <c r="K106" s="92"/>
      <c r="L106" s="92"/>
      <c r="M106" s="92"/>
      <c r="N106" s="92"/>
      <c r="O106" s="92"/>
      <c r="P106" s="92"/>
      <c r="Q106" s="92"/>
      <c r="R106" s="92"/>
      <c r="S106" s="93"/>
    </row>
    <row r="107" spans="1:19" ht="15.75">
      <c r="A107" s="6"/>
      <c r="B107" s="6"/>
      <c r="C107" s="6"/>
      <c r="D107" s="6"/>
      <c r="E107" s="6"/>
      <c r="F107" s="6"/>
      <c r="G107" s="6"/>
      <c r="H107" s="6"/>
      <c r="I107" s="86"/>
      <c r="J107" s="6"/>
      <c r="K107" s="92"/>
      <c r="L107" s="92"/>
      <c r="M107" s="92"/>
      <c r="N107" s="92"/>
      <c r="O107" s="92"/>
      <c r="P107" s="92"/>
      <c r="Q107" s="92"/>
      <c r="R107" s="92"/>
      <c r="S107" s="93"/>
    </row>
    <row r="108" spans="1:19" ht="15.75">
      <c r="A108" s="6"/>
      <c r="B108" s="6"/>
      <c r="C108" s="6"/>
      <c r="D108" s="6"/>
      <c r="E108" s="6"/>
      <c r="F108" s="6"/>
      <c r="G108" s="6"/>
      <c r="H108" s="6"/>
      <c r="I108" s="86"/>
      <c r="J108" s="6"/>
      <c r="K108" s="92"/>
      <c r="L108" s="92"/>
      <c r="M108" s="92"/>
      <c r="N108" s="92"/>
      <c r="O108" s="92"/>
      <c r="P108" s="92"/>
      <c r="Q108" s="92"/>
      <c r="R108" s="92"/>
      <c r="S108" s="93"/>
    </row>
    <row r="109" spans="1:19" ht="15.75">
      <c r="A109" s="6"/>
      <c r="B109" s="6"/>
      <c r="C109" s="6"/>
      <c r="D109" s="6"/>
      <c r="E109" s="6"/>
      <c r="F109" s="6"/>
      <c r="G109" s="6"/>
      <c r="H109" s="6"/>
      <c r="I109" s="86"/>
      <c r="J109" s="6"/>
      <c r="K109" s="92"/>
      <c r="L109" s="92"/>
      <c r="M109" s="92"/>
      <c r="N109" s="92"/>
      <c r="O109" s="92"/>
      <c r="P109" s="92"/>
      <c r="Q109" s="92"/>
      <c r="R109" s="92"/>
      <c r="S109" s="93"/>
    </row>
    <row r="110" spans="1:19" ht="15.75">
      <c r="A110" s="6"/>
      <c r="B110" s="6"/>
      <c r="C110" s="6"/>
      <c r="D110" s="6"/>
      <c r="E110" s="6"/>
      <c r="F110" s="6"/>
      <c r="G110" s="6"/>
      <c r="H110" s="6"/>
      <c r="I110" s="86"/>
      <c r="K110" s="92"/>
      <c r="L110" s="92"/>
      <c r="M110" s="92"/>
      <c r="N110" s="92"/>
      <c r="O110" s="92"/>
      <c r="P110" s="92"/>
      <c r="Q110" s="92"/>
      <c r="R110" s="92"/>
      <c r="S110" s="93"/>
    </row>
    <row r="111" spans="1:19" ht="15.75">
      <c r="A111" s="6"/>
      <c r="B111" s="6"/>
      <c r="C111" s="6"/>
      <c r="D111" s="6"/>
      <c r="E111" s="6"/>
      <c r="F111" s="6"/>
      <c r="G111" s="6"/>
      <c r="H111" s="6"/>
      <c r="I111" s="86"/>
      <c r="K111" s="92"/>
      <c r="L111" s="92"/>
      <c r="M111" s="92"/>
      <c r="N111" s="92"/>
      <c r="O111" s="92"/>
      <c r="P111" s="92"/>
      <c r="Q111" s="92"/>
      <c r="R111" s="92"/>
      <c r="S111" s="93"/>
    </row>
    <row r="112" spans="1:19" ht="15.75">
      <c r="A112" s="6"/>
      <c r="B112" s="6"/>
      <c r="C112" s="6"/>
      <c r="D112" s="6"/>
      <c r="E112" s="6"/>
      <c r="F112" s="6"/>
      <c r="G112" s="6"/>
      <c r="H112" s="6"/>
      <c r="I112" s="86"/>
      <c r="K112" s="92"/>
      <c r="L112" s="92"/>
      <c r="M112" s="92"/>
      <c r="N112" s="92"/>
      <c r="O112" s="92"/>
      <c r="P112" s="92"/>
      <c r="Q112" s="92"/>
      <c r="R112" s="92"/>
      <c r="S112" s="93"/>
    </row>
    <row r="113" spans="11:19" ht="15.75">
      <c r="K113" s="92"/>
      <c r="L113" s="92"/>
      <c r="M113" s="92"/>
      <c r="N113" s="92"/>
      <c r="O113" s="92"/>
      <c r="P113" s="92"/>
      <c r="Q113" s="92"/>
      <c r="R113" s="92"/>
      <c r="S113" s="93"/>
    </row>
    <row r="114" spans="11:19" ht="15.75">
      <c r="K114" s="92"/>
      <c r="L114" s="92"/>
      <c r="M114" s="92"/>
      <c r="N114" s="92"/>
      <c r="O114" s="92"/>
      <c r="P114" s="92"/>
      <c r="Q114" s="92"/>
      <c r="R114" s="92"/>
      <c r="S114" s="93"/>
    </row>
    <row r="115" spans="11:19" ht="15.75">
      <c r="K115" s="92"/>
      <c r="L115" s="92"/>
      <c r="M115" s="92"/>
      <c r="N115" s="92"/>
      <c r="O115" s="92"/>
      <c r="P115" s="92"/>
      <c r="Q115" s="92"/>
      <c r="R115" s="92"/>
      <c r="S115" s="93"/>
    </row>
    <row r="116" spans="11:19" ht="15.75">
      <c r="K116" s="92"/>
      <c r="L116" s="92"/>
      <c r="M116" s="92"/>
      <c r="N116" s="92"/>
      <c r="O116" s="92"/>
      <c r="P116" s="92"/>
      <c r="Q116" s="92"/>
      <c r="R116" s="92"/>
      <c r="S116" s="93"/>
    </row>
  </sheetData>
  <sheetProtection/>
  <printOptions horizontalCentered="1"/>
  <pageMargins left="1.13" right="0.3937007874015748" top="0.7874015748031497" bottom="1.1023622047244095" header="0" footer="0"/>
  <pageSetup horizontalDpi="600" verticalDpi="600" orientation="portrait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2"/>
  <sheetViews>
    <sheetView tabSelected="1" view="pageBreakPreview" zoomScale="136" zoomScaleSheetLayoutView="136" zoomScalePageLayoutView="0" workbookViewId="0" topLeftCell="A1">
      <selection activeCell="H8" sqref="H8"/>
    </sheetView>
  </sheetViews>
  <sheetFormatPr defaultColWidth="11.421875" defaultRowHeight="15"/>
  <cols>
    <col min="1" max="1" width="6.28125" style="97" bestFit="1" customWidth="1"/>
    <col min="2" max="2" width="51.421875" style="97" customWidth="1"/>
    <col min="3" max="3" width="4.8515625" style="97" customWidth="1"/>
    <col min="4" max="4" width="8.140625" style="97" customWidth="1"/>
    <col min="5" max="5" width="13.421875" style="97" customWidth="1"/>
    <col min="6" max="6" width="15.57421875" style="97" customWidth="1"/>
    <col min="7" max="7" width="16.57421875" style="97" customWidth="1"/>
    <col min="8" max="16384" width="11.421875" style="97" customWidth="1"/>
  </cols>
  <sheetData>
    <row r="1" spans="1:6" ht="15">
      <c r="A1" s="101"/>
      <c r="B1" s="135" t="s">
        <v>30</v>
      </c>
      <c r="C1" s="135"/>
      <c r="D1" s="136"/>
      <c r="E1" s="101"/>
      <c r="F1" s="101"/>
    </row>
    <row r="2" spans="1:6" ht="15">
      <c r="A2" s="101"/>
      <c r="B2" s="135" t="s">
        <v>31</v>
      </c>
      <c r="C2" s="135"/>
      <c r="D2" s="136"/>
      <c r="E2" s="101"/>
      <c r="F2" s="101"/>
    </row>
    <row r="3" spans="1:6" ht="15">
      <c r="A3" s="101"/>
      <c r="B3" s="135" t="s">
        <v>32</v>
      </c>
      <c r="C3" s="135"/>
      <c r="D3" s="136"/>
      <c r="E3" s="101"/>
      <c r="F3" s="101"/>
    </row>
    <row r="4" spans="1:6" ht="15">
      <c r="A4" s="101"/>
      <c r="B4" s="135" t="s">
        <v>33</v>
      </c>
      <c r="C4" s="135"/>
      <c r="D4" s="137"/>
      <c r="E4" s="101"/>
      <c r="F4" s="101"/>
    </row>
    <row r="5" spans="1:6" ht="30.75" customHeight="1">
      <c r="A5" s="138" t="s">
        <v>151</v>
      </c>
      <c r="B5" s="139"/>
      <c r="C5" s="139"/>
      <c r="D5" s="139"/>
      <c r="E5" s="139"/>
      <c r="F5" s="140"/>
    </row>
    <row r="6" spans="1:6" ht="15">
      <c r="A6" s="141" t="s">
        <v>150</v>
      </c>
      <c r="B6" s="141"/>
      <c r="C6" s="141"/>
      <c r="D6" s="141"/>
      <c r="E6" s="141"/>
      <c r="F6" s="141"/>
    </row>
    <row r="7" spans="1:6" ht="15">
      <c r="A7" s="98" t="s">
        <v>34</v>
      </c>
      <c r="B7" s="99" t="s">
        <v>3</v>
      </c>
      <c r="C7" s="98" t="s">
        <v>35</v>
      </c>
      <c r="D7" s="98" t="s">
        <v>10</v>
      </c>
      <c r="E7" s="100" t="s">
        <v>25</v>
      </c>
      <c r="F7" s="100" t="s">
        <v>36</v>
      </c>
    </row>
    <row r="8" spans="1:6" ht="24">
      <c r="A8" s="98"/>
      <c r="B8" s="115" t="s">
        <v>37</v>
      </c>
      <c r="C8" s="98"/>
      <c r="D8" s="98"/>
      <c r="E8" s="100"/>
      <c r="F8" s="100"/>
    </row>
    <row r="9" spans="1:6" ht="15">
      <c r="A9" s="116">
        <v>1</v>
      </c>
      <c r="B9" s="117" t="s">
        <v>38</v>
      </c>
      <c r="C9" s="118"/>
      <c r="D9" s="119" t="s">
        <v>39</v>
      </c>
      <c r="E9" s="120"/>
      <c r="F9" s="120"/>
    </row>
    <row r="10" spans="1:6" ht="24.75">
      <c r="A10" s="121">
        <v>1.01</v>
      </c>
      <c r="B10" s="122" t="s">
        <v>40</v>
      </c>
      <c r="C10" s="123" t="s">
        <v>29</v>
      </c>
      <c r="D10" s="124">
        <v>23</v>
      </c>
      <c r="E10" s="125">
        <v>15120</v>
      </c>
      <c r="F10" s="125">
        <v>347760</v>
      </c>
    </row>
    <row r="11" spans="1:6" ht="24">
      <c r="A11" s="121">
        <v>1.02</v>
      </c>
      <c r="B11" s="126" t="s">
        <v>42</v>
      </c>
      <c r="C11" s="123" t="s">
        <v>29</v>
      </c>
      <c r="D11" s="127">
        <v>3</v>
      </c>
      <c r="E11" s="125">
        <v>14230</v>
      </c>
      <c r="F11" s="125">
        <v>42690</v>
      </c>
    </row>
    <row r="12" spans="1:6" ht="15">
      <c r="A12" s="121">
        <v>1.03</v>
      </c>
      <c r="B12" s="122" t="s">
        <v>43</v>
      </c>
      <c r="C12" s="123" t="s">
        <v>29</v>
      </c>
      <c r="D12" s="127">
        <v>8</v>
      </c>
      <c r="E12" s="125">
        <v>5040</v>
      </c>
      <c r="F12" s="125">
        <v>40320</v>
      </c>
    </row>
    <row r="13" spans="1:6" ht="15">
      <c r="A13" s="121">
        <v>1.04</v>
      </c>
      <c r="B13" s="126" t="s">
        <v>44</v>
      </c>
      <c r="C13" s="123" t="s">
        <v>29</v>
      </c>
      <c r="D13" s="127">
        <v>6</v>
      </c>
      <c r="E13" s="125">
        <v>10160</v>
      </c>
      <c r="F13" s="125">
        <v>60960</v>
      </c>
    </row>
    <row r="14" spans="1:7" ht="24">
      <c r="A14" s="121">
        <v>1.05</v>
      </c>
      <c r="B14" s="126" t="s">
        <v>45</v>
      </c>
      <c r="C14" s="123" t="s">
        <v>28</v>
      </c>
      <c r="D14" s="127">
        <v>6.12</v>
      </c>
      <c r="E14" s="125">
        <v>8720</v>
      </c>
      <c r="F14" s="125">
        <v>53366</v>
      </c>
      <c r="G14" s="101"/>
    </row>
    <row r="15" spans="1:7" ht="15">
      <c r="A15" s="121">
        <v>1.06</v>
      </c>
      <c r="B15" s="126" t="s">
        <v>46</v>
      </c>
      <c r="C15" s="123" t="s">
        <v>28</v>
      </c>
      <c r="D15" s="127">
        <v>16.490000000000002</v>
      </c>
      <c r="E15" s="125">
        <v>8000</v>
      </c>
      <c r="F15" s="125">
        <v>131920</v>
      </c>
      <c r="G15" s="101"/>
    </row>
    <row r="16" spans="1:7" ht="15">
      <c r="A16" s="121">
        <v>1.07</v>
      </c>
      <c r="B16" s="126" t="s">
        <v>47</v>
      </c>
      <c r="C16" s="123" t="s">
        <v>28</v>
      </c>
      <c r="D16" s="127">
        <v>55.3</v>
      </c>
      <c r="E16" s="125">
        <v>2300</v>
      </c>
      <c r="F16" s="125">
        <v>127190</v>
      </c>
      <c r="G16" s="101"/>
    </row>
    <row r="17" spans="1:7" ht="15">
      <c r="A17" s="121">
        <v>1.08</v>
      </c>
      <c r="B17" s="126" t="s">
        <v>48</v>
      </c>
      <c r="C17" s="123" t="s">
        <v>27</v>
      </c>
      <c r="D17" s="127">
        <v>11.2</v>
      </c>
      <c r="E17" s="125">
        <v>8000</v>
      </c>
      <c r="F17" s="125">
        <v>89600</v>
      </c>
      <c r="G17" s="102"/>
    </row>
    <row r="18" spans="1:7" ht="15">
      <c r="A18" s="121">
        <v>1.09</v>
      </c>
      <c r="B18" s="126" t="s">
        <v>49</v>
      </c>
      <c r="C18" s="123" t="s">
        <v>27</v>
      </c>
      <c r="D18" s="127">
        <v>2.37</v>
      </c>
      <c r="E18" s="125">
        <v>12090</v>
      </c>
      <c r="F18" s="125">
        <v>28653</v>
      </c>
      <c r="G18" s="101"/>
    </row>
    <row r="19" spans="1:7" ht="15">
      <c r="A19" s="121">
        <v>1.1</v>
      </c>
      <c r="B19" s="126" t="s">
        <v>50</v>
      </c>
      <c r="C19" s="123" t="s">
        <v>28</v>
      </c>
      <c r="D19" s="127">
        <v>69.83</v>
      </c>
      <c r="E19" s="125">
        <v>5500</v>
      </c>
      <c r="F19" s="125">
        <v>384065</v>
      </c>
      <c r="G19" s="102"/>
    </row>
    <row r="20" spans="1:7" ht="15">
      <c r="A20" s="121">
        <v>1.11</v>
      </c>
      <c r="B20" s="126" t="s">
        <v>51</v>
      </c>
      <c r="C20" s="123" t="s">
        <v>28</v>
      </c>
      <c r="D20" s="127">
        <v>6.154</v>
      </c>
      <c r="E20" s="125">
        <v>15600</v>
      </c>
      <c r="F20" s="125">
        <v>96002</v>
      </c>
      <c r="G20" s="101"/>
    </row>
    <row r="21" spans="1:7" ht="15">
      <c r="A21" s="121">
        <v>1.12</v>
      </c>
      <c r="B21" s="126" t="s">
        <v>52</v>
      </c>
      <c r="C21" s="123" t="s">
        <v>28</v>
      </c>
      <c r="D21" s="127">
        <v>6.154</v>
      </c>
      <c r="E21" s="125">
        <v>3400</v>
      </c>
      <c r="F21" s="125">
        <v>20924</v>
      </c>
      <c r="G21" s="101"/>
    </row>
    <row r="22" spans="1:7" ht="15">
      <c r="A22" s="121">
        <v>1.1300000000000001</v>
      </c>
      <c r="B22" s="126" t="s">
        <v>53</v>
      </c>
      <c r="C22" s="123" t="s">
        <v>28</v>
      </c>
      <c r="D22" s="127">
        <v>41.11</v>
      </c>
      <c r="E22" s="125">
        <v>7000</v>
      </c>
      <c r="F22" s="125">
        <v>287770</v>
      </c>
      <c r="G22" s="101"/>
    </row>
    <row r="23" spans="1:7" ht="15">
      <c r="A23" s="121">
        <v>1.1400000000000001</v>
      </c>
      <c r="B23" s="126" t="s">
        <v>54</v>
      </c>
      <c r="C23" s="123" t="s">
        <v>28</v>
      </c>
      <c r="D23" s="127">
        <v>41.11</v>
      </c>
      <c r="E23" s="125">
        <v>9000</v>
      </c>
      <c r="F23" s="125">
        <v>369990</v>
      </c>
      <c r="G23" s="101"/>
    </row>
    <row r="24" spans="1:7" ht="24">
      <c r="A24" s="121">
        <v>1.1500000000000001</v>
      </c>
      <c r="B24" s="126" t="s">
        <v>55</v>
      </c>
      <c r="C24" s="123" t="s">
        <v>27</v>
      </c>
      <c r="D24" s="127">
        <v>56</v>
      </c>
      <c r="E24" s="125">
        <v>2200</v>
      </c>
      <c r="F24" s="125">
        <v>123200</v>
      </c>
      <c r="G24" s="103"/>
    </row>
    <row r="25" spans="1:6" ht="15">
      <c r="A25" s="121">
        <v>1.1600000000000001</v>
      </c>
      <c r="B25" s="126" t="s">
        <v>56</v>
      </c>
      <c r="C25" s="123" t="s">
        <v>26</v>
      </c>
      <c r="D25" s="127">
        <v>36.81</v>
      </c>
      <c r="E25" s="125">
        <v>18000</v>
      </c>
      <c r="F25" s="125">
        <v>662580</v>
      </c>
    </row>
    <row r="26" spans="1:7" ht="24">
      <c r="A26" s="121">
        <v>1.1700000000000002</v>
      </c>
      <c r="B26" s="126" t="s">
        <v>57</v>
      </c>
      <c r="C26" s="123" t="s">
        <v>29</v>
      </c>
      <c r="D26" s="127">
        <v>1</v>
      </c>
      <c r="E26" s="125">
        <v>63300</v>
      </c>
      <c r="F26" s="125">
        <v>63300</v>
      </c>
      <c r="G26" s="103"/>
    </row>
    <row r="27" spans="1:6" ht="15">
      <c r="A27" s="104">
        <v>2</v>
      </c>
      <c r="B27" s="117" t="s">
        <v>58</v>
      </c>
      <c r="C27" s="118"/>
      <c r="D27" s="119"/>
      <c r="E27" s="128"/>
      <c r="F27" s="128"/>
    </row>
    <row r="28" spans="1:7" ht="15">
      <c r="A28" s="121">
        <v>2.01</v>
      </c>
      <c r="B28" s="122" t="s">
        <v>59</v>
      </c>
      <c r="C28" s="123" t="s">
        <v>28</v>
      </c>
      <c r="D28" s="127">
        <v>2.4139999999999997</v>
      </c>
      <c r="E28" s="125">
        <v>32000</v>
      </c>
      <c r="F28" s="125">
        <v>77248</v>
      </c>
      <c r="G28" s="101"/>
    </row>
    <row r="29" spans="1:6" ht="15">
      <c r="A29" s="121">
        <v>2.0199999999999996</v>
      </c>
      <c r="B29" s="126" t="s">
        <v>60</v>
      </c>
      <c r="C29" s="123" t="s">
        <v>27</v>
      </c>
      <c r="D29" s="127">
        <v>3.6</v>
      </c>
      <c r="E29" s="125">
        <v>8250</v>
      </c>
      <c r="F29" s="125">
        <v>29700</v>
      </c>
    </row>
    <row r="30" spans="1:7" ht="15">
      <c r="A30" s="121">
        <v>2.0299999999999994</v>
      </c>
      <c r="B30" s="122" t="s">
        <v>61</v>
      </c>
      <c r="C30" s="123" t="s">
        <v>28</v>
      </c>
      <c r="D30" s="127">
        <v>125.13</v>
      </c>
      <c r="E30" s="125">
        <v>16000</v>
      </c>
      <c r="F30" s="125">
        <v>2002080</v>
      </c>
      <c r="G30" s="101"/>
    </row>
    <row r="31" spans="1:6" ht="15">
      <c r="A31" s="104">
        <v>3</v>
      </c>
      <c r="B31" s="117" t="s">
        <v>62</v>
      </c>
      <c r="C31" s="118"/>
      <c r="D31" s="119"/>
      <c r="E31" s="128"/>
      <c r="F31" s="128"/>
    </row>
    <row r="32" spans="1:7" ht="15">
      <c r="A32" s="121">
        <v>3.01</v>
      </c>
      <c r="B32" s="122" t="s">
        <v>136</v>
      </c>
      <c r="C32" s="123" t="s">
        <v>27</v>
      </c>
      <c r="D32" s="127">
        <v>6</v>
      </c>
      <c r="E32" s="125">
        <v>40000</v>
      </c>
      <c r="F32" s="125">
        <v>240000</v>
      </c>
      <c r="G32" s="101"/>
    </row>
    <row r="33" spans="1:7" ht="15">
      <c r="A33" s="121">
        <v>3.0199999999999996</v>
      </c>
      <c r="B33" s="122" t="s">
        <v>63</v>
      </c>
      <c r="C33" s="123" t="s">
        <v>27</v>
      </c>
      <c r="D33" s="127">
        <v>18</v>
      </c>
      <c r="E33" s="125">
        <v>24000</v>
      </c>
      <c r="F33" s="125">
        <v>432000</v>
      </c>
      <c r="G33" s="101"/>
    </row>
    <row r="34" spans="1:7" ht="15">
      <c r="A34" s="121">
        <v>3.0299999999999994</v>
      </c>
      <c r="B34" s="122" t="s">
        <v>64</v>
      </c>
      <c r="C34" s="123" t="s">
        <v>27</v>
      </c>
      <c r="D34" s="127">
        <v>18</v>
      </c>
      <c r="E34" s="125">
        <v>15000</v>
      </c>
      <c r="F34" s="125">
        <v>270000</v>
      </c>
      <c r="G34" s="101"/>
    </row>
    <row r="35" spans="1:7" ht="15">
      <c r="A35" s="121">
        <v>3.039999999999999</v>
      </c>
      <c r="B35" s="122" t="s">
        <v>65</v>
      </c>
      <c r="C35" s="123" t="s">
        <v>27</v>
      </c>
      <c r="D35" s="127">
        <v>18</v>
      </c>
      <c r="E35" s="125">
        <v>14000</v>
      </c>
      <c r="F35" s="125">
        <v>252000</v>
      </c>
      <c r="G35" s="101"/>
    </row>
    <row r="36" spans="1:7" ht="36.75">
      <c r="A36" s="121">
        <v>3.049999999999999</v>
      </c>
      <c r="B36" s="122" t="s">
        <v>66</v>
      </c>
      <c r="C36" s="123" t="s">
        <v>29</v>
      </c>
      <c r="D36" s="127">
        <v>2</v>
      </c>
      <c r="E36" s="125">
        <v>280000</v>
      </c>
      <c r="F36" s="125">
        <v>560000</v>
      </c>
      <c r="G36" s="101"/>
    </row>
    <row r="37" spans="1:7" ht="15">
      <c r="A37" s="121">
        <v>3.0599999999999987</v>
      </c>
      <c r="B37" s="122" t="s">
        <v>67</v>
      </c>
      <c r="C37" s="123" t="s">
        <v>29</v>
      </c>
      <c r="D37" s="127">
        <v>7</v>
      </c>
      <c r="E37" s="125">
        <v>68000</v>
      </c>
      <c r="F37" s="125">
        <v>476000</v>
      </c>
      <c r="G37" s="101"/>
    </row>
    <row r="38" spans="1:7" ht="15">
      <c r="A38" s="121">
        <v>3.0699999999999985</v>
      </c>
      <c r="B38" s="122" t="s">
        <v>68</v>
      </c>
      <c r="C38" s="123" t="s">
        <v>29</v>
      </c>
      <c r="D38" s="127">
        <v>12</v>
      </c>
      <c r="E38" s="125">
        <v>52700</v>
      </c>
      <c r="F38" s="125">
        <v>632400</v>
      </c>
      <c r="G38" s="101"/>
    </row>
    <row r="39" spans="1:7" ht="24">
      <c r="A39" s="121">
        <v>3.0799999999999983</v>
      </c>
      <c r="B39" s="126" t="s">
        <v>69</v>
      </c>
      <c r="C39" s="123" t="s">
        <v>29</v>
      </c>
      <c r="D39" s="127">
        <v>2</v>
      </c>
      <c r="E39" s="125">
        <v>37710</v>
      </c>
      <c r="F39" s="125">
        <v>75420</v>
      </c>
      <c r="G39" s="101"/>
    </row>
    <row r="40" spans="1:7" ht="15">
      <c r="A40" s="121">
        <v>3.089999999999998</v>
      </c>
      <c r="B40" s="122" t="s">
        <v>70</v>
      </c>
      <c r="C40" s="123" t="s">
        <v>29</v>
      </c>
      <c r="D40" s="127">
        <v>19</v>
      </c>
      <c r="E40" s="125">
        <v>23000</v>
      </c>
      <c r="F40" s="125">
        <v>437000</v>
      </c>
      <c r="G40" s="101"/>
    </row>
    <row r="41" spans="1:7" ht="15">
      <c r="A41" s="121">
        <v>3.099999999999998</v>
      </c>
      <c r="B41" s="126" t="s">
        <v>71</v>
      </c>
      <c r="C41" s="123" t="s">
        <v>29</v>
      </c>
      <c r="D41" s="127">
        <v>7</v>
      </c>
      <c r="E41" s="125">
        <v>17630</v>
      </c>
      <c r="F41" s="125">
        <v>123410</v>
      </c>
      <c r="G41" s="103"/>
    </row>
    <row r="42" spans="1:7" ht="15">
      <c r="A42" s="121">
        <v>3.1099999999999977</v>
      </c>
      <c r="B42" s="122" t="s">
        <v>72</v>
      </c>
      <c r="C42" s="123" t="s">
        <v>29</v>
      </c>
      <c r="D42" s="127">
        <v>10</v>
      </c>
      <c r="E42" s="125">
        <v>6000</v>
      </c>
      <c r="F42" s="125">
        <v>60000</v>
      </c>
      <c r="G42" s="101"/>
    </row>
    <row r="43" spans="1:6" ht="15">
      <c r="A43" s="104">
        <v>4</v>
      </c>
      <c r="B43" s="117" t="s">
        <v>73</v>
      </c>
      <c r="C43" s="118"/>
      <c r="D43" s="119"/>
      <c r="E43" s="128"/>
      <c r="F43" s="129"/>
    </row>
    <row r="44" spans="1:6" ht="35.25" customHeight="1">
      <c r="A44" s="121">
        <v>4.01</v>
      </c>
      <c r="B44" s="126" t="s">
        <v>74</v>
      </c>
      <c r="C44" s="123" t="s">
        <v>27</v>
      </c>
      <c r="D44" s="127">
        <v>4.34</v>
      </c>
      <c r="E44" s="125">
        <v>100000</v>
      </c>
      <c r="F44" s="125">
        <v>434000</v>
      </c>
    </row>
    <row r="45" spans="1:6" ht="38.25" customHeight="1">
      <c r="A45" s="121">
        <v>4.02</v>
      </c>
      <c r="B45" s="126" t="s">
        <v>75</v>
      </c>
      <c r="C45" s="123" t="s">
        <v>27</v>
      </c>
      <c r="D45" s="127">
        <v>4.34</v>
      </c>
      <c r="E45" s="125">
        <v>68000</v>
      </c>
      <c r="F45" s="125">
        <v>295120</v>
      </c>
    </row>
    <row r="46" spans="1:6" ht="15">
      <c r="A46" s="104">
        <v>5</v>
      </c>
      <c r="B46" s="117" t="s">
        <v>76</v>
      </c>
      <c r="C46" s="118"/>
      <c r="D46" s="119"/>
      <c r="E46" s="128"/>
      <c r="F46" s="128"/>
    </row>
    <row r="47" spans="1:6" ht="15">
      <c r="A47" s="121">
        <v>5.01</v>
      </c>
      <c r="B47" s="126" t="s">
        <v>77</v>
      </c>
      <c r="C47" s="123" t="s">
        <v>28</v>
      </c>
      <c r="D47" s="127">
        <v>41.22</v>
      </c>
      <c r="E47" s="125">
        <v>33000</v>
      </c>
      <c r="F47" s="125">
        <v>1360260</v>
      </c>
    </row>
    <row r="48" spans="1:6" ht="15">
      <c r="A48" s="104">
        <v>6</v>
      </c>
      <c r="B48" s="117" t="s">
        <v>78</v>
      </c>
      <c r="C48" s="118"/>
      <c r="D48" s="119"/>
      <c r="E48" s="128"/>
      <c r="F48" s="128"/>
    </row>
    <row r="49" spans="1:6" ht="24">
      <c r="A49" s="121">
        <v>6.01</v>
      </c>
      <c r="B49" s="126" t="s">
        <v>79</v>
      </c>
      <c r="C49" s="123" t="s">
        <v>28</v>
      </c>
      <c r="D49" s="127">
        <v>78.81000000000002</v>
      </c>
      <c r="E49" s="125">
        <v>36260</v>
      </c>
      <c r="F49" s="125">
        <v>2857651</v>
      </c>
    </row>
    <row r="50" spans="1:6" ht="24">
      <c r="A50" s="121">
        <v>6.02</v>
      </c>
      <c r="B50" s="126" t="s">
        <v>80</v>
      </c>
      <c r="C50" s="123" t="s">
        <v>28</v>
      </c>
      <c r="D50" s="127">
        <v>45.11</v>
      </c>
      <c r="E50" s="125">
        <v>57210</v>
      </c>
      <c r="F50" s="125">
        <v>2580743</v>
      </c>
    </row>
    <row r="51" spans="1:6" ht="24">
      <c r="A51" s="121">
        <v>6.029999999999999</v>
      </c>
      <c r="B51" s="126" t="s">
        <v>81</v>
      </c>
      <c r="C51" s="123" t="s">
        <v>27</v>
      </c>
      <c r="D51" s="127">
        <v>6.2</v>
      </c>
      <c r="E51" s="125">
        <v>9769</v>
      </c>
      <c r="F51" s="125">
        <v>60568</v>
      </c>
    </row>
    <row r="52" spans="1:6" ht="15">
      <c r="A52" s="104">
        <v>7</v>
      </c>
      <c r="B52" s="117" t="s">
        <v>82</v>
      </c>
      <c r="C52" s="118"/>
      <c r="D52" s="119" t="s">
        <v>39</v>
      </c>
      <c r="E52" s="128"/>
      <c r="F52" s="128"/>
    </row>
    <row r="53" spans="1:6" ht="15">
      <c r="A53" s="121">
        <v>7.01</v>
      </c>
      <c r="B53" s="126" t="s">
        <v>140</v>
      </c>
      <c r="C53" s="123" t="s">
        <v>29</v>
      </c>
      <c r="D53" s="127">
        <v>6</v>
      </c>
      <c r="E53" s="125">
        <v>75000</v>
      </c>
      <c r="F53" s="125">
        <v>450000</v>
      </c>
    </row>
    <row r="54" spans="1:6" ht="36">
      <c r="A54" s="121">
        <v>7.02</v>
      </c>
      <c r="B54" s="126" t="s">
        <v>83</v>
      </c>
      <c r="C54" s="123" t="s">
        <v>29</v>
      </c>
      <c r="D54" s="127">
        <v>6</v>
      </c>
      <c r="E54" s="125">
        <v>116051</v>
      </c>
      <c r="F54" s="125">
        <v>696306</v>
      </c>
    </row>
    <row r="55" spans="1:6" ht="15">
      <c r="A55" s="121">
        <v>7.029999999999999</v>
      </c>
      <c r="B55" s="126" t="s">
        <v>139</v>
      </c>
      <c r="C55" s="123" t="s">
        <v>29</v>
      </c>
      <c r="D55" s="127">
        <v>3</v>
      </c>
      <c r="E55" s="125">
        <v>125000</v>
      </c>
      <c r="F55" s="125">
        <v>375000</v>
      </c>
    </row>
    <row r="56" spans="1:6" ht="72">
      <c r="A56" s="121">
        <v>7.039999999999999</v>
      </c>
      <c r="B56" s="126" t="s">
        <v>84</v>
      </c>
      <c r="C56" s="123" t="s">
        <v>29</v>
      </c>
      <c r="D56" s="127">
        <v>3</v>
      </c>
      <c r="E56" s="125">
        <v>100000</v>
      </c>
      <c r="F56" s="125">
        <v>300000</v>
      </c>
    </row>
    <row r="57" spans="1:6" ht="84">
      <c r="A57" s="121">
        <v>7.049999999999999</v>
      </c>
      <c r="B57" s="126" t="s">
        <v>85</v>
      </c>
      <c r="C57" s="123" t="s">
        <v>29</v>
      </c>
      <c r="D57" s="127">
        <v>4</v>
      </c>
      <c r="E57" s="125">
        <v>100000</v>
      </c>
      <c r="F57" s="125">
        <v>400000</v>
      </c>
    </row>
    <row r="58" spans="1:6" ht="15">
      <c r="A58" s="104">
        <v>8</v>
      </c>
      <c r="B58" s="117" t="s">
        <v>86</v>
      </c>
      <c r="C58" s="118"/>
      <c r="D58" s="119" t="s">
        <v>39</v>
      </c>
      <c r="E58" s="128"/>
      <c r="F58" s="128"/>
    </row>
    <row r="59" spans="1:6" ht="72">
      <c r="A59" s="121">
        <v>8.01</v>
      </c>
      <c r="B59" s="126" t="s">
        <v>87</v>
      </c>
      <c r="C59" s="123" t="s">
        <v>29</v>
      </c>
      <c r="D59" s="127">
        <v>2</v>
      </c>
      <c r="E59" s="125">
        <v>671000</v>
      </c>
      <c r="F59" s="125">
        <v>1342000</v>
      </c>
    </row>
    <row r="60" spans="1:6" ht="72">
      <c r="A60" s="121">
        <v>8.02</v>
      </c>
      <c r="B60" s="126" t="s">
        <v>88</v>
      </c>
      <c r="C60" s="123" t="s">
        <v>29</v>
      </c>
      <c r="D60" s="127">
        <v>1</v>
      </c>
      <c r="E60" s="125">
        <v>550000</v>
      </c>
      <c r="F60" s="125">
        <v>550000</v>
      </c>
    </row>
    <row r="61" spans="1:6" ht="108">
      <c r="A61" s="121">
        <v>8.03</v>
      </c>
      <c r="B61" s="126" t="s">
        <v>89</v>
      </c>
      <c r="C61" s="123" t="s">
        <v>28</v>
      </c>
      <c r="D61" s="127">
        <v>31.01</v>
      </c>
      <c r="E61" s="125">
        <v>220000</v>
      </c>
      <c r="F61" s="125">
        <v>6822200</v>
      </c>
    </row>
    <row r="62" spans="1:6" ht="15">
      <c r="A62" s="104">
        <v>9</v>
      </c>
      <c r="B62" s="117" t="s">
        <v>90</v>
      </c>
      <c r="C62" s="118" t="s">
        <v>39</v>
      </c>
      <c r="D62" s="119"/>
      <c r="E62" s="128"/>
      <c r="F62" s="128"/>
    </row>
    <row r="63" spans="1:6" ht="15">
      <c r="A63" s="121">
        <v>9.01</v>
      </c>
      <c r="B63" s="126" t="s">
        <v>91</v>
      </c>
      <c r="C63" s="123" t="s">
        <v>92</v>
      </c>
      <c r="D63" s="127">
        <v>9</v>
      </c>
      <c r="E63" s="125">
        <v>180539</v>
      </c>
      <c r="F63" s="125">
        <v>1624851</v>
      </c>
    </row>
    <row r="64" spans="1:6" ht="24">
      <c r="A64" s="121">
        <v>9.02</v>
      </c>
      <c r="B64" s="126" t="s">
        <v>93</v>
      </c>
      <c r="C64" s="123" t="s">
        <v>92</v>
      </c>
      <c r="D64" s="127">
        <v>5</v>
      </c>
      <c r="E64" s="125">
        <v>432618</v>
      </c>
      <c r="F64" s="125">
        <v>2163090</v>
      </c>
    </row>
    <row r="65" spans="1:6" ht="36">
      <c r="A65" s="121">
        <v>9.03</v>
      </c>
      <c r="B65" s="126" t="s">
        <v>94</v>
      </c>
      <c r="C65" s="123" t="s">
        <v>92</v>
      </c>
      <c r="D65" s="127">
        <v>2</v>
      </c>
      <c r="E65" s="125">
        <v>500000</v>
      </c>
      <c r="F65" s="125">
        <v>1000000</v>
      </c>
    </row>
    <row r="66" spans="1:6" ht="48">
      <c r="A66" s="121">
        <v>9.04</v>
      </c>
      <c r="B66" s="126" t="s">
        <v>95</v>
      </c>
      <c r="C66" s="123" t="s">
        <v>92</v>
      </c>
      <c r="D66" s="127">
        <v>8</v>
      </c>
      <c r="E66" s="125">
        <v>278754</v>
      </c>
      <c r="F66" s="125">
        <v>2230032</v>
      </c>
    </row>
    <row r="67" spans="1:6" ht="36">
      <c r="A67" s="121">
        <v>9.049999999999999</v>
      </c>
      <c r="B67" s="126" t="s">
        <v>96</v>
      </c>
      <c r="C67" s="123" t="s">
        <v>92</v>
      </c>
      <c r="D67" s="127">
        <v>3</v>
      </c>
      <c r="E67" s="125">
        <v>332552</v>
      </c>
      <c r="F67" s="125">
        <v>997656</v>
      </c>
    </row>
    <row r="68" spans="1:7" ht="15">
      <c r="A68" s="121">
        <v>9.059999999999999</v>
      </c>
      <c r="B68" s="126" t="s">
        <v>97</v>
      </c>
      <c r="C68" s="123" t="s">
        <v>41</v>
      </c>
      <c r="D68" s="127">
        <v>1</v>
      </c>
      <c r="E68" s="125">
        <v>288490</v>
      </c>
      <c r="F68" s="125">
        <v>288490</v>
      </c>
      <c r="G68" s="102"/>
    </row>
    <row r="69" spans="1:6" ht="24">
      <c r="A69" s="121">
        <v>9.069999999999999</v>
      </c>
      <c r="B69" s="126" t="s">
        <v>141</v>
      </c>
      <c r="C69" s="123" t="s">
        <v>92</v>
      </c>
      <c r="D69" s="127">
        <v>2</v>
      </c>
      <c r="E69" s="125">
        <v>410240</v>
      </c>
      <c r="F69" s="125">
        <v>820480</v>
      </c>
    </row>
    <row r="70" spans="1:6" ht="15">
      <c r="A70" s="104">
        <v>10</v>
      </c>
      <c r="B70" s="117" t="s">
        <v>98</v>
      </c>
      <c r="C70" s="118"/>
      <c r="D70" s="119"/>
      <c r="E70" s="128"/>
      <c r="F70" s="128"/>
    </row>
    <row r="71" spans="1:6" ht="24">
      <c r="A71" s="121">
        <v>10.01</v>
      </c>
      <c r="B71" s="126" t="s">
        <v>142</v>
      </c>
      <c r="C71" s="123" t="s">
        <v>99</v>
      </c>
      <c r="D71" s="127">
        <v>2.04</v>
      </c>
      <c r="E71" s="125">
        <v>295000</v>
      </c>
      <c r="F71" s="125">
        <v>601800</v>
      </c>
    </row>
    <row r="72" spans="1:6" ht="15">
      <c r="A72" s="104">
        <v>11</v>
      </c>
      <c r="B72" s="117" t="s">
        <v>100</v>
      </c>
      <c r="C72" s="118"/>
      <c r="D72" s="119"/>
      <c r="E72" s="128"/>
      <c r="F72" s="128"/>
    </row>
    <row r="73" spans="1:6" ht="15">
      <c r="A73" s="121">
        <v>11.01</v>
      </c>
      <c r="B73" s="126" t="s">
        <v>143</v>
      </c>
      <c r="C73" s="123" t="s">
        <v>28</v>
      </c>
      <c r="D73" s="127">
        <v>45.11</v>
      </c>
      <c r="E73" s="125">
        <v>4500</v>
      </c>
      <c r="F73" s="125">
        <v>202995</v>
      </c>
    </row>
    <row r="74" spans="1:6" ht="15">
      <c r="A74" s="121">
        <v>11.02</v>
      </c>
      <c r="B74" s="126" t="s">
        <v>101</v>
      </c>
      <c r="C74" s="123" t="s">
        <v>28</v>
      </c>
      <c r="D74" s="127">
        <v>53.38</v>
      </c>
      <c r="E74" s="125">
        <v>5000</v>
      </c>
      <c r="F74" s="125">
        <v>266900</v>
      </c>
    </row>
    <row r="75" spans="1:6" ht="15">
      <c r="A75" s="121">
        <v>11.03</v>
      </c>
      <c r="B75" s="126" t="s">
        <v>102</v>
      </c>
      <c r="C75" s="123" t="s">
        <v>103</v>
      </c>
      <c r="D75" s="127">
        <v>6</v>
      </c>
      <c r="E75" s="125">
        <v>2450</v>
      </c>
      <c r="F75" s="125">
        <v>14700</v>
      </c>
    </row>
    <row r="76" spans="1:6" ht="15">
      <c r="A76" s="121">
        <v>11.04</v>
      </c>
      <c r="B76" s="126" t="s">
        <v>135</v>
      </c>
      <c r="C76" s="123" t="s">
        <v>28</v>
      </c>
      <c r="D76" s="127">
        <v>55.3</v>
      </c>
      <c r="E76" s="125">
        <v>7000</v>
      </c>
      <c r="F76" s="125">
        <v>387100</v>
      </c>
    </row>
    <row r="77" spans="1:6" ht="15">
      <c r="A77" s="104">
        <v>12</v>
      </c>
      <c r="B77" s="117" t="s">
        <v>105</v>
      </c>
      <c r="C77" s="118"/>
      <c r="D77" s="119"/>
      <c r="E77" s="128"/>
      <c r="F77" s="128"/>
    </row>
    <row r="78" spans="1:6" ht="15">
      <c r="A78" s="121">
        <v>12.01</v>
      </c>
      <c r="B78" s="126" t="s">
        <v>144</v>
      </c>
      <c r="C78" s="123" t="s">
        <v>28</v>
      </c>
      <c r="D78" s="127">
        <v>6</v>
      </c>
      <c r="E78" s="125">
        <v>58980</v>
      </c>
      <c r="F78" s="125">
        <v>353880</v>
      </c>
    </row>
    <row r="79" spans="1:6" ht="24">
      <c r="A79" s="105"/>
      <c r="B79" s="115" t="s">
        <v>146</v>
      </c>
      <c r="C79" s="105"/>
      <c r="D79" s="105"/>
      <c r="E79" s="130"/>
      <c r="F79" s="106">
        <v>38073370</v>
      </c>
    </row>
    <row r="80" spans="1:6" ht="15">
      <c r="A80" s="105"/>
      <c r="B80" s="131"/>
      <c r="C80" s="105"/>
      <c r="D80" s="105"/>
      <c r="E80" s="120"/>
      <c r="F80" s="132"/>
    </row>
    <row r="81" spans="1:6" ht="24">
      <c r="A81" s="98"/>
      <c r="B81" s="115" t="s">
        <v>110</v>
      </c>
      <c r="C81" s="98"/>
      <c r="D81" s="98"/>
      <c r="E81" s="109"/>
      <c r="F81" s="109"/>
    </row>
    <row r="82" spans="1:6" ht="15">
      <c r="A82" s="104">
        <v>1</v>
      </c>
      <c r="B82" s="117" t="s">
        <v>38</v>
      </c>
      <c r="C82" s="118"/>
      <c r="D82" s="119" t="s">
        <v>39</v>
      </c>
      <c r="E82" s="128"/>
      <c r="F82" s="128"/>
    </row>
    <row r="83" spans="1:6" ht="24.75">
      <c r="A83" s="133">
        <v>1.01</v>
      </c>
      <c r="B83" s="122" t="s">
        <v>40</v>
      </c>
      <c r="C83" s="123" t="s">
        <v>29</v>
      </c>
      <c r="D83" s="124">
        <v>12</v>
      </c>
      <c r="E83" s="125">
        <v>15120</v>
      </c>
      <c r="F83" s="125">
        <v>181440</v>
      </c>
    </row>
    <row r="84" spans="1:6" ht="24">
      <c r="A84" s="133">
        <v>1.02</v>
      </c>
      <c r="B84" s="126" t="s">
        <v>42</v>
      </c>
      <c r="C84" s="123" t="s">
        <v>29</v>
      </c>
      <c r="D84" s="127">
        <v>2</v>
      </c>
      <c r="E84" s="125">
        <v>14230</v>
      </c>
      <c r="F84" s="125">
        <v>28460</v>
      </c>
    </row>
    <row r="85" spans="1:6" ht="15">
      <c r="A85" s="133">
        <v>1.03</v>
      </c>
      <c r="B85" s="122" t="s">
        <v>43</v>
      </c>
      <c r="C85" s="123" t="s">
        <v>29</v>
      </c>
      <c r="D85" s="127">
        <v>4</v>
      </c>
      <c r="E85" s="125">
        <v>5040</v>
      </c>
      <c r="F85" s="125">
        <v>20160</v>
      </c>
    </row>
    <row r="86" spans="1:6" ht="15">
      <c r="A86" s="133">
        <v>1.04</v>
      </c>
      <c r="B86" s="126" t="s">
        <v>44</v>
      </c>
      <c r="C86" s="123" t="s">
        <v>29</v>
      </c>
      <c r="D86" s="127">
        <v>10</v>
      </c>
      <c r="E86" s="125">
        <v>10160</v>
      </c>
      <c r="F86" s="125">
        <v>101600</v>
      </c>
    </row>
    <row r="87" spans="1:6" ht="24">
      <c r="A87" s="133">
        <v>1.05</v>
      </c>
      <c r="B87" s="126" t="s">
        <v>45</v>
      </c>
      <c r="C87" s="123" t="s">
        <v>28</v>
      </c>
      <c r="D87" s="127">
        <v>5.832000000000001</v>
      </c>
      <c r="E87" s="125">
        <v>8720</v>
      </c>
      <c r="F87" s="125">
        <v>50855</v>
      </c>
    </row>
    <row r="88" spans="1:6" ht="15">
      <c r="A88" s="133">
        <v>1.06</v>
      </c>
      <c r="B88" s="126" t="s">
        <v>111</v>
      </c>
      <c r="C88" s="123" t="s">
        <v>28</v>
      </c>
      <c r="D88" s="127">
        <v>25.380000000000003</v>
      </c>
      <c r="E88" s="125">
        <v>5500</v>
      </c>
      <c r="F88" s="125">
        <v>139590</v>
      </c>
    </row>
    <row r="89" spans="1:6" ht="15">
      <c r="A89" s="133">
        <v>1.07</v>
      </c>
      <c r="B89" s="126" t="s">
        <v>46</v>
      </c>
      <c r="C89" s="123" t="s">
        <v>28</v>
      </c>
      <c r="D89" s="127">
        <v>5.13</v>
      </c>
      <c r="E89" s="125">
        <v>5220</v>
      </c>
      <c r="F89" s="125">
        <v>26779</v>
      </c>
    </row>
    <row r="90" spans="1:6" ht="15">
      <c r="A90" s="133">
        <v>1.08</v>
      </c>
      <c r="B90" s="126" t="s">
        <v>112</v>
      </c>
      <c r="C90" s="123" t="s">
        <v>28</v>
      </c>
      <c r="D90" s="127">
        <v>28.86</v>
      </c>
      <c r="E90" s="125">
        <v>2300</v>
      </c>
      <c r="F90" s="125">
        <v>66378</v>
      </c>
    </row>
    <row r="91" spans="1:6" ht="15">
      <c r="A91" s="133">
        <v>1.09</v>
      </c>
      <c r="B91" s="126" t="s">
        <v>49</v>
      </c>
      <c r="C91" s="123" t="s">
        <v>27</v>
      </c>
      <c r="D91" s="127">
        <v>1.98</v>
      </c>
      <c r="E91" s="125">
        <v>12090</v>
      </c>
      <c r="F91" s="125">
        <v>23938</v>
      </c>
    </row>
    <row r="92" spans="1:6" ht="15">
      <c r="A92" s="133">
        <v>1.1</v>
      </c>
      <c r="B92" s="126" t="s">
        <v>50</v>
      </c>
      <c r="C92" s="123" t="s">
        <v>28</v>
      </c>
      <c r="D92" s="127">
        <v>61.06000000000001</v>
      </c>
      <c r="E92" s="125">
        <v>5500</v>
      </c>
      <c r="F92" s="125">
        <v>335830</v>
      </c>
    </row>
    <row r="93" spans="1:6" ht="15">
      <c r="A93" s="133">
        <v>1.11</v>
      </c>
      <c r="B93" s="126" t="s">
        <v>53</v>
      </c>
      <c r="C93" s="123" t="s">
        <v>28</v>
      </c>
      <c r="D93" s="127">
        <v>25.380000000000003</v>
      </c>
      <c r="E93" s="125">
        <v>3103</v>
      </c>
      <c r="F93" s="125">
        <v>78754</v>
      </c>
    </row>
    <row r="94" spans="1:6" ht="15">
      <c r="A94" s="133">
        <v>1.12</v>
      </c>
      <c r="B94" s="126" t="s">
        <v>113</v>
      </c>
      <c r="C94" s="123" t="s">
        <v>28</v>
      </c>
      <c r="D94" s="127">
        <v>25.380000000000003</v>
      </c>
      <c r="E94" s="125">
        <v>4030</v>
      </c>
      <c r="F94" s="125">
        <v>102281</v>
      </c>
    </row>
    <row r="95" spans="1:6" ht="15">
      <c r="A95" s="133">
        <v>1.1300000000000001</v>
      </c>
      <c r="B95" s="126" t="s">
        <v>114</v>
      </c>
      <c r="C95" s="123" t="s">
        <v>27</v>
      </c>
      <c r="D95" s="127">
        <v>32</v>
      </c>
      <c r="E95" s="125">
        <v>2200</v>
      </c>
      <c r="F95" s="125">
        <v>70400</v>
      </c>
    </row>
    <row r="96" spans="1:6" ht="15">
      <c r="A96" s="133">
        <v>1.1400000000000001</v>
      </c>
      <c r="B96" s="126" t="s">
        <v>56</v>
      </c>
      <c r="C96" s="123" t="s">
        <v>26</v>
      </c>
      <c r="D96" s="127">
        <v>17.45</v>
      </c>
      <c r="E96" s="125">
        <v>18000</v>
      </c>
      <c r="F96" s="125">
        <v>314100</v>
      </c>
    </row>
    <row r="97" spans="1:6" ht="15">
      <c r="A97" s="133">
        <v>1.1500000000000001</v>
      </c>
      <c r="B97" s="126" t="s">
        <v>115</v>
      </c>
      <c r="C97" s="123" t="s">
        <v>29</v>
      </c>
      <c r="D97" s="127">
        <v>1</v>
      </c>
      <c r="E97" s="125">
        <v>63300</v>
      </c>
      <c r="F97" s="125">
        <v>63300</v>
      </c>
    </row>
    <row r="98" spans="1:6" ht="15">
      <c r="A98" s="104">
        <v>2</v>
      </c>
      <c r="B98" s="117" t="s">
        <v>58</v>
      </c>
      <c r="C98" s="118"/>
      <c r="D98" s="119"/>
      <c r="E98" s="128"/>
      <c r="F98" s="128"/>
    </row>
    <row r="99" spans="1:7" ht="15">
      <c r="A99" s="133">
        <v>2.01</v>
      </c>
      <c r="B99" s="122" t="s">
        <v>116</v>
      </c>
      <c r="C99" s="123" t="s">
        <v>28</v>
      </c>
      <c r="D99" s="127">
        <v>28.44</v>
      </c>
      <c r="E99" s="125">
        <v>35000</v>
      </c>
      <c r="F99" s="125">
        <v>995400</v>
      </c>
      <c r="G99" s="101"/>
    </row>
    <row r="100" spans="1:6" ht="15">
      <c r="A100" s="133">
        <v>2.0199999999999996</v>
      </c>
      <c r="B100" s="126" t="s">
        <v>60</v>
      </c>
      <c r="C100" s="123" t="s">
        <v>27</v>
      </c>
      <c r="D100" s="127">
        <v>2.83</v>
      </c>
      <c r="E100" s="125">
        <v>8250</v>
      </c>
      <c r="F100" s="125">
        <v>23348</v>
      </c>
    </row>
    <row r="101" spans="1:6" ht="15">
      <c r="A101" s="133">
        <v>2.0299999999999994</v>
      </c>
      <c r="B101" s="122" t="s">
        <v>61</v>
      </c>
      <c r="C101" s="123" t="s">
        <v>28</v>
      </c>
      <c r="D101" s="127">
        <v>89.92000000000002</v>
      </c>
      <c r="E101" s="125">
        <v>16000</v>
      </c>
      <c r="F101" s="125">
        <v>1438720</v>
      </c>
    </row>
    <row r="102" spans="1:6" ht="15">
      <c r="A102" s="104">
        <v>3</v>
      </c>
      <c r="B102" s="134" t="s">
        <v>62</v>
      </c>
      <c r="C102" s="105"/>
      <c r="D102" s="105"/>
      <c r="E102" s="129"/>
      <c r="F102" s="128"/>
    </row>
    <row r="103" spans="1:6" ht="15">
      <c r="A103" s="133">
        <v>3.01</v>
      </c>
      <c r="B103" s="126" t="s">
        <v>117</v>
      </c>
      <c r="C103" s="123" t="s">
        <v>27</v>
      </c>
      <c r="D103" s="127">
        <v>12</v>
      </c>
      <c r="E103" s="125">
        <v>17700</v>
      </c>
      <c r="F103" s="125">
        <v>212400</v>
      </c>
    </row>
    <row r="104" spans="1:6" ht="15">
      <c r="A104" s="133">
        <v>3.0199999999999996</v>
      </c>
      <c r="B104" s="126" t="s">
        <v>64</v>
      </c>
      <c r="C104" s="123" t="s">
        <v>27</v>
      </c>
      <c r="D104" s="127">
        <v>18</v>
      </c>
      <c r="E104" s="125">
        <v>13235</v>
      </c>
      <c r="F104" s="125">
        <v>238230</v>
      </c>
    </row>
    <row r="105" spans="1:6" ht="15">
      <c r="A105" s="133">
        <v>3.0299999999999994</v>
      </c>
      <c r="B105" s="126" t="s">
        <v>118</v>
      </c>
      <c r="C105" s="123" t="s">
        <v>27</v>
      </c>
      <c r="D105" s="127">
        <v>18</v>
      </c>
      <c r="E105" s="125">
        <v>6755</v>
      </c>
      <c r="F105" s="125">
        <v>121590</v>
      </c>
    </row>
    <row r="106" spans="1:6" ht="15">
      <c r="A106" s="133">
        <v>3.039999999999999</v>
      </c>
      <c r="B106" s="126" t="s">
        <v>67</v>
      </c>
      <c r="C106" s="123" t="s">
        <v>29</v>
      </c>
      <c r="D106" s="127">
        <v>4</v>
      </c>
      <c r="E106" s="125">
        <v>30000</v>
      </c>
      <c r="F106" s="125">
        <v>120000</v>
      </c>
    </row>
    <row r="107" spans="1:6" ht="15">
      <c r="A107" s="133">
        <v>3.049999999999999</v>
      </c>
      <c r="B107" s="122" t="s">
        <v>119</v>
      </c>
      <c r="C107" s="123" t="s">
        <v>29</v>
      </c>
      <c r="D107" s="127">
        <v>8</v>
      </c>
      <c r="E107" s="125">
        <v>30000</v>
      </c>
      <c r="F107" s="125">
        <v>240000</v>
      </c>
    </row>
    <row r="108" spans="1:6" ht="15">
      <c r="A108" s="133">
        <v>3.0599999999999987</v>
      </c>
      <c r="B108" s="126" t="s">
        <v>120</v>
      </c>
      <c r="C108" s="123" t="s">
        <v>29</v>
      </c>
      <c r="D108" s="127">
        <v>2</v>
      </c>
      <c r="E108" s="125">
        <v>37710</v>
      </c>
      <c r="F108" s="125">
        <v>75420</v>
      </c>
    </row>
    <row r="109" spans="1:6" ht="15">
      <c r="A109" s="133">
        <v>3.0699999999999985</v>
      </c>
      <c r="B109" s="122" t="s">
        <v>121</v>
      </c>
      <c r="C109" s="123" t="s">
        <v>29</v>
      </c>
      <c r="D109" s="127">
        <v>11</v>
      </c>
      <c r="E109" s="125">
        <v>30000</v>
      </c>
      <c r="F109" s="125">
        <v>330000</v>
      </c>
    </row>
    <row r="110" spans="1:6" ht="15">
      <c r="A110" s="133">
        <v>3.0799999999999983</v>
      </c>
      <c r="B110" s="126" t="s">
        <v>122</v>
      </c>
      <c r="C110" s="123" t="s">
        <v>29</v>
      </c>
      <c r="D110" s="127">
        <v>4</v>
      </c>
      <c r="E110" s="125">
        <v>17630</v>
      </c>
      <c r="F110" s="125">
        <v>70520</v>
      </c>
    </row>
    <row r="111" spans="1:7" ht="15">
      <c r="A111" s="104">
        <v>4</v>
      </c>
      <c r="B111" s="117" t="s">
        <v>73</v>
      </c>
      <c r="C111" s="118"/>
      <c r="D111" s="119"/>
      <c r="E111" s="128"/>
      <c r="F111" s="129"/>
      <c r="G111" s="107"/>
    </row>
    <row r="112" spans="1:6" ht="36">
      <c r="A112" s="133">
        <v>4.01</v>
      </c>
      <c r="B112" s="126" t="s">
        <v>74</v>
      </c>
      <c r="C112" s="123" t="s">
        <v>27</v>
      </c>
      <c r="D112" s="127">
        <v>5</v>
      </c>
      <c r="E112" s="125">
        <v>100000</v>
      </c>
      <c r="F112" s="125">
        <v>500000</v>
      </c>
    </row>
    <row r="113" spans="1:6" ht="48">
      <c r="A113" s="133">
        <v>4.02</v>
      </c>
      <c r="B113" s="126" t="s">
        <v>123</v>
      </c>
      <c r="C113" s="123" t="s">
        <v>27</v>
      </c>
      <c r="D113" s="127">
        <v>5</v>
      </c>
      <c r="E113" s="125">
        <v>63269</v>
      </c>
      <c r="F113" s="125">
        <v>316345</v>
      </c>
    </row>
    <row r="114" spans="1:6" ht="15">
      <c r="A114" s="104">
        <v>5</v>
      </c>
      <c r="B114" s="117" t="s">
        <v>78</v>
      </c>
      <c r="C114" s="118"/>
      <c r="D114" s="119"/>
      <c r="E114" s="128"/>
      <c r="F114" s="129"/>
    </row>
    <row r="115" spans="1:6" ht="15">
      <c r="A115" s="133">
        <v>5.01</v>
      </c>
      <c r="B115" s="126" t="s">
        <v>77</v>
      </c>
      <c r="C115" s="123" t="s">
        <v>28</v>
      </c>
      <c r="D115" s="127">
        <v>25.380000000000003</v>
      </c>
      <c r="E115" s="125">
        <v>27213</v>
      </c>
      <c r="F115" s="125">
        <v>690666</v>
      </c>
    </row>
    <row r="116" spans="1:6" ht="24">
      <c r="A116" s="133">
        <v>5.02</v>
      </c>
      <c r="B116" s="126" t="s">
        <v>79</v>
      </c>
      <c r="C116" s="123" t="s">
        <v>28</v>
      </c>
      <c r="D116" s="127">
        <v>61.06000000000001</v>
      </c>
      <c r="E116" s="125">
        <v>36260</v>
      </c>
      <c r="F116" s="125">
        <v>2214036</v>
      </c>
    </row>
    <row r="117" spans="1:6" ht="24">
      <c r="A117" s="133">
        <v>5.029999999999999</v>
      </c>
      <c r="B117" s="126" t="s">
        <v>124</v>
      </c>
      <c r="C117" s="123" t="s">
        <v>28</v>
      </c>
      <c r="D117" s="127">
        <v>25.380000000000003</v>
      </c>
      <c r="E117" s="125">
        <v>49193</v>
      </c>
      <c r="F117" s="125">
        <v>1248518</v>
      </c>
    </row>
    <row r="118" spans="1:6" ht="15">
      <c r="A118" s="104">
        <v>6</v>
      </c>
      <c r="B118" s="117" t="s">
        <v>82</v>
      </c>
      <c r="C118" s="118"/>
      <c r="D118" s="119" t="s">
        <v>39</v>
      </c>
      <c r="E118" s="128"/>
      <c r="F118" s="129"/>
    </row>
    <row r="119" spans="1:6" ht="48">
      <c r="A119" s="133">
        <v>6.01</v>
      </c>
      <c r="B119" s="126" t="s">
        <v>125</v>
      </c>
      <c r="C119" s="123" t="s">
        <v>29</v>
      </c>
      <c r="D119" s="127">
        <v>4</v>
      </c>
      <c r="E119" s="125">
        <v>160000</v>
      </c>
      <c r="F119" s="125">
        <v>640000</v>
      </c>
    </row>
    <row r="120" spans="1:6" ht="15">
      <c r="A120" s="133">
        <v>6.02</v>
      </c>
      <c r="B120" s="126" t="s">
        <v>126</v>
      </c>
      <c r="C120" s="123" t="s">
        <v>29</v>
      </c>
      <c r="D120" s="127">
        <v>5</v>
      </c>
      <c r="E120" s="125">
        <v>75000</v>
      </c>
      <c r="F120" s="125">
        <v>375000</v>
      </c>
    </row>
    <row r="121" spans="1:6" ht="15">
      <c r="A121" s="133">
        <v>6.029999999999999</v>
      </c>
      <c r="B121" s="126" t="s">
        <v>145</v>
      </c>
      <c r="C121" s="123" t="s">
        <v>29</v>
      </c>
      <c r="D121" s="127">
        <v>2</v>
      </c>
      <c r="E121" s="125">
        <v>125000</v>
      </c>
      <c r="F121" s="125">
        <v>250000</v>
      </c>
    </row>
    <row r="122" spans="1:6" ht="24">
      <c r="A122" s="133">
        <v>6.039999999999999</v>
      </c>
      <c r="B122" s="126" t="s">
        <v>127</v>
      </c>
      <c r="C122" s="123" t="s">
        <v>29</v>
      </c>
      <c r="D122" s="127">
        <v>4</v>
      </c>
      <c r="E122" s="125">
        <v>65000</v>
      </c>
      <c r="F122" s="125">
        <v>260000</v>
      </c>
    </row>
    <row r="123" spans="1:7" ht="15">
      <c r="A123" s="104">
        <v>7</v>
      </c>
      <c r="B123" s="117" t="s">
        <v>86</v>
      </c>
      <c r="C123" s="118"/>
      <c r="D123" s="119" t="s">
        <v>39</v>
      </c>
      <c r="E123" s="128"/>
      <c r="F123" s="129"/>
      <c r="G123" s="107"/>
    </row>
    <row r="124" spans="1:6" ht="72">
      <c r="A124" s="133">
        <v>7.01</v>
      </c>
      <c r="B124" s="126" t="s">
        <v>128</v>
      </c>
      <c r="C124" s="123" t="s">
        <v>29</v>
      </c>
      <c r="D124" s="127">
        <v>2</v>
      </c>
      <c r="E124" s="125">
        <v>536000</v>
      </c>
      <c r="F124" s="125">
        <v>1072000</v>
      </c>
    </row>
    <row r="125" spans="1:6" ht="24">
      <c r="A125" s="133">
        <v>7.02</v>
      </c>
      <c r="B125" s="126" t="s">
        <v>129</v>
      </c>
      <c r="C125" s="123" t="s">
        <v>28</v>
      </c>
      <c r="D125" s="127">
        <v>1.9200000000000004</v>
      </c>
      <c r="E125" s="125">
        <v>100000</v>
      </c>
      <c r="F125" s="125">
        <v>192000</v>
      </c>
    </row>
    <row r="126" spans="1:6" ht="96">
      <c r="A126" s="133">
        <v>7.029999999999999</v>
      </c>
      <c r="B126" s="126" t="s">
        <v>130</v>
      </c>
      <c r="C126" s="123" t="s">
        <v>28</v>
      </c>
      <c r="D126" s="127">
        <v>16.18</v>
      </c>
      <c r="E126" s="125">
        <v>220000</v>
      </c>
      <c r="F126" s="125">
        <v>3559600</v>
      </c>
    </row>
    <row r="127" spans="1:6" ht="15">
      <c r="A127" s="104">
        <v>8</v>
      </c>
      <c r="B127" s="117" t="s">
        <v>90</v>
      </c>
      <c r="C127" s="118" t="s">
        <v>39</v>
      </c>
      <c r="D127" s="119"/>
      <c r="E127" s="128"/>
      <c r="F127" s="129"/>
    </row>
    <row r="128" spans="1:6" ht="15">
      <c r="A128" s="133">
        <v>8.01</v>
      </c>
      <c r="B128" s="126" t="s">
        <v>91</v>
      </c>
      <c r="C128" s="123" t="s">
        <v>92</v>
      </c>
      <c r="D128" s="127">
        <v>6</v>
      </c>
      <c r="E128" s="125">
        <v>180539</v>
      </c>
      <c r="F128" s="125">
        <v>1083234</v>
      </c>
    </row>
    <row r="129" spans="1:6" ht="24">
      <c r="A129" s="133">
        <v>8.02</v>
      </c>
      <c r="B129" s="126" t="s">
        <v>93</v>
      </c>
      <c r="C129" s="123" t="s">
        <v>92</v>
      </c>
      <c r="D129" s="127">
        <v>4</v>
      </c>
      <c r="E129" s="125">
        <v>432618</v>
      </c>
      <c r="F129" s="125">
        <v>1730472</v>
      </c>
    </row>
    <row r="130" spans="1:6" ht="24">
      <c r="A130" s="133">
        <v>8.03</v>
      </c>
      <c r="B130" s="126" t="s">
        <v>138</v>
      </c>
      <c r="C130" s="123" t="s">
        <v>92</v>
      </c>
      <c r="D130" s="127">
        <v>2</v>
      </c>
      <c r="E130" s="125">
        <v>250000</v>
      </c>
      <c r="F130" s="125">
        <v>500000</v>
      </c>
    </row>
    <row r="131" spans="1:6" ht="48">
      <c r="A131" s="133">
        <v>8.04</v>
      </c>
      <c r="B131" s="126" t="s">
        <v>131</v>
      </c>
      <c r="C131" s="123" t="s">
        <v>92</v>
      </c>
      <c r="D131" s="127">
        <v>6</v>
      </c>
      <c r="E131" s="125">
        <v>278754</v>
      </c>
      <c r="F131" s="125">
        <v>1672524</v>
      </c>
    </row>
    <row r="132" spans="1:6" ht="36">
      <c r="A132" s="133">
        <v>8.049999999999999</v>
      </c>
      <c r="B132" s="126" t="s">
        <v>96</v>
      </c>
      <c r="C132" s="123" t="s">
        <v>92</v>
      </c>
      <c r="D132" s="127">
        <v>2</v>
      </c>
      <c r="E132" s="125">
        <v>332552</v>
      </c>
      <c r="F132" s="125">
        <v>665104</v>
      </c>
    </row>
    <row r="133" spans="1:6" ht="24">
      <c r="A133" s="133">
        <v>8.059999999999999</v>
      </c>
      <c r="B133" s="126" t="s">
        <v>141</v>
      </c>
      <c r="C133" s="123" t="s">
        <v>92</v>
      </c>
      <c r="D133" s="127">
        <v>2</v>
      </c>
      <c r="E133" s="125">
        <v>410240</v>
      </c>
      <c r="F133" s="125">
        <v>820480</v>
      </c>
    </row>
    <row r="134" spans="1:6" ht="15">
      <c r="A134" s="104">
        <v>9</v>
      </c>
      <c r="B134" s="117" t="s">
        <v>132</v>
      </c>
      <c r="C134" s="118"/>
      <c r="D134" s="119"/>
      <c r="E134" s="128"/>
      <c r="F134" s="129"/>
    </row>
    <row r="135" spans="1:6" ht="15">
      <c r="A135" s="133">
        <v>9.01</v>
      </c>
      <c r="B135" s="126" t="s">
        <v>133</v>
      </c>
      <c r="C135" s="123" t="s">
        <v>28</v>
      </c>
      <c r="D135" s="127">
        <v>25.380000000000003</v>
      </c>
      <c r="E135" s="125">
        <v>32000</v>
      </c>
      <c r="F135" s="125">
        <v>812160</v>
      </c>
    </row>
    <row r="136" spans="1:6" ht="60">
      <c r="A136" s="133">
        <v>9.02</v>
      </c>
      <c r="B136" s="126" t="s">
        <v>137</v>
      </c>
      <c r="C136" s="123" t="s">
        <v>28</v>
      </c>
      <c r="D136" s="127">
        <v>25.380000000000003</v>
      </c>
      <c r="E136" s="125">
        <v>92547</v>
      </c>
      <c r="F136" s="125">
        <v>2348843</v>
      </c>
    </row>
    <row r="137" spans="1:6" ht="15">
      <c r="A137" s="104">
        <v>10</v>
      </c>
      <c r="B137" s="117" t="s">
        <v>100</v>
      </c>
      <c r="C137" s="118"/>
      <c r="D137" s="119"/>
      <c r="E137" s="128"/>
      <c r="F137" s="129"/>
    </row>
    <row r="138" spans="1:6" ht="15">
      <c r="A138" s="133">
        <v>10.01</v>
      </c>
      <c r="B138" s="126" t="s">
        <v>143</v>
      </c>
      <c r="C138" s="123" t="s">
        <v>28</v>
      </c>
      <c r="D138" s="127">
        <v>25.380000000000003</v>
      </c>
      <c r="E138" s="125">
        <v>4500</v>
      </c>
      <c r="F138" s="125">
        <v>114210</v>
      </c>
    </row>
    <row r="139" spans="1:6" ht="15">
      <c r="A139" s="133">
        <v>10.02</v>
      </c>
      <c r="B139" s="126" t="s">
        <v>101</v>
      </c>
      <c r="C139" s="123" t="s">
        <v>28</v>
      </c>
      <c r="D139" s="127">
        <v>25.8</v>
      </c>
      <c r="E139" s="125">
        <v>5000</v>
      </c>
      <c r="F139" s="125">
        <v>129000</v>
      </c>
    </row>
    <row r="140" spans="1:6" ht="15">
      <c r="A140" s="133">
        <v>10.03</v>
      </c>
      <c r="B140" s="126" t="s">
        <v>102</v>
      </c>
      <c r="C140" s="123" t="s">
        <v>103</v>
      </c>
      <c r="D140" s="127">
        <v>6</v>
      </c>
      <c r="E140" s="125">
        <v>2450</v>
      </c>
      <c r="F140" s="125">
        <v>14700</v>
      </c>
    </row>
    <row r="141" spans="1:6" ht="24">
      <c r="A141" s="133">
        <v>10.04</v>
      </c>
      <c r="B141" s="126" t="s">
        <v>104</v>
      </c>
      <c r="C141" s="123" t="s">
        <v>28</v>
      </c>
      <c r="D141" s="127">
        <v>28.86</v>
      </c>
      <c r="E141" s="125">
        <v>7000</v>
      </c>
      <c r="F141" s="125">
        <v>202020</v>
      </c>
    </row>
    <row r="142" spans="1:6" ht="15">
      <c r="A142" s="104">
        <v>11</v>
      </c>
      <c r="B142" s="117" t="s">
        <v>105</v>
      </c>
      <c r="C142" s="118"/>
      <c r="D142" s="119"/>
      <c r="E142" s="128"/>
      <c r="F142" s="129"/>
    </row>
    <row r="143" spans="1:6" ht="15">
      <c r="A143" s="133">
        <v>11.01</v>
      </c>
      <c r="B143" s="126" t="s">
        <v>144</v>
      </c>
      <c r="C143" s="123" t="s">
        <v>28</v>
      </c>
      <c r="D143" s="127">
        <v>3</v>
      </c>
      <c r="E143" s="125">
        <v>58980</v>
      </c>
      <c r="F143" s="125">
        <v>176940</v>
      </c>
    </row>
    <row r="144" spans="1:6" ht="24">
      <c r="A144" s="105"/>
      <c r="B144" s="115" t="s">
        <v>146</v>
      </c>
      <c r="C144" s="105"/>
      <c r="D144" s="105"/>
      <c r="E144" s="130"/>
      <c r="F144" s="106">
        <v>27057345</v>
      </c>
    </row>
    <row r="145" spans="1:6" ht="15">
      <c r="A145" s="105"/>
      <c r="B145" s="115" t="s">
        <v>134</v>
      </c>
      <c r="C145" s="105"/>
      <c r="D145" s="105"/>
      <c r="E145" s="130"/>
      <c r="F145" s="106">
        <v>65130715</v>
      </c>
    </row>
    <row r="146" spans="1:6" ht="15">
      <c r="A146" s="105"/>
      <c r="B146" s="115" t="s">
        <v>106</v>
      </c>
      <c r="C146" s="105"/>
      <c r="D146" s="105"/>
      <c r="E146" s="130"/>
      <c r="F146" s="106">
        <v>16282679</v>
      </c>
    </row>
    <row r="147" spans="1:6" ht="15">
      <c r="A147" s="105"/>
      <c r="B147" s="115" t="s">
        <v>107</v>
      </c>
      <c r="C147" s="105"/>
      <c r="D147" s="105"/>
      <c r="E147" s="130"/>
      <c r="F147" s="106">
        <v>81413394</v>
      </c>
    </row>
    <row r="148" spans="1:6" ht="15">
      <c r="A148" s="105"/>
      <c r="B148" s="115" t="s">
        <v>108</v>
      </c>
      <c r="C148" s="105"/>
      <c r="D148" s="105"/>
      <c r="E148" s="130"/>
      <c r="F148" s="106">
        <v>521046</v>
      </c>
    </row>
    <row r="149" spans="1:6" ht="15">
      <c r="A149" s="105"/>
      <c r="B149" s="115" t="s">
        <v>109</v>
      </c>
      <c r="C149" s="105"/>
      <c r="D149" s="105"/>
      <c r="E149" s="130"/>
      <c r="F149" s="106">
        <v>81934440</v>
      </c>
    </row>
    <row r="150" spans="1:6" ht="15">
      <c r="A150" s="110"/>
      <c r="B150" s="111"/>
      <c r="C150" s="110"/>
      <c r="D150" s="110"/>
      <c r="E150" s="112"/>
      <c r="F150" s="113"/>
    </row>
    <row r="151" spans="1:6" ht="15">
      <c r="A151" s="110"/>
      <c r="B151" s="111"/>
      <c r="C151" s="110"/>
      <c r="D151" s="110"/>
      <c r="E151" s="112"/>
      <c r="F151" s="113"/>
    </row>
    <row r="152" spans="1:6" ht="15">
      <c r="A152" s="110"/>
      <c r="B152" s="111"/>
      <c r="C152" s="110"/>
      <c r="D152" s="110"/>
      <c r="E152" s="112"/>
      <c r="F152" s="113"/>
    </row>
    <row r="153" spans="1:6" ht="15">
      <c r="A153" s="110"/>
      <c r="B153" s="111"/>
      <c r="C153" s="110"/>
      <c r="D153" s="110"/>
      <c r="E153" s="112"/>
      <c r="F153" s="113"/>
    </row>
    <row r="154" spans="1:6" ht="15">
      <c r="A154" s="110"/>
      <c r="B154" s="114" t="s">
        <v>147</v>
      </c>
      <c r="C154" s="110"/>
      <c r="D154" s="110"/>
      <c r="E154" s="112"/>
      <c r="F154" s="113"/>
    </row>
    <row r="155" spans="1:6" ht="15">
      <c r="A155" s="110"/>
      <c r="B155" s="114" t="s">
        <v>148</v>
      </c>
      <c r="C155" s="110"/>
      <c r="D155" s="110"/>
      <c r="E155" s="112"/>
      <c r="F155" s="113"/>
    </row>
    <row r="156" spans="1:6" ht="15">
      <c r="A156" s="110"/>
      <c r="B156" s="114" t="s">
        <v>149</v>
      </c>
      <c r="C156" s="110"/>
      <c r="D156" s="110"/>
      <c r="E156" s="112"/>
      <c r="F156" s="113"/>
    </row>
    <row r="158" spans="1:6" ht="15">
      <c r="A158" s="110"/>
      <c r="B158" s="111"/>
      <c r="C158" s="110"/>
      <c r="D158" s="110"/>
      <c r="E158" s="112"/>
      <c r="F158" s="113"/>
    </row>
    <row r="159" spans="1:6" ht="15">
      <c r="A159" s="110"/>
      <c r="B159" s="111"/>
      <c r="C159" s="110"/>
      <c r="D159" s="110"/>
      <c r="E159" s="112"/>
      <c r="F159" s="113"/>
    </row>
    <row r="160" spans="1:6" ht="15">
      <c r="A160" s="110"/>
      <c r="B160" s="111"/>
      <c r="C160" s="110"/>
      <c r="D160" s="110"/>
      <c r="E160" s="112"/>
      <c r="F160" s="113"/>
    </row>
    <row r="162" ht="15">
      <c r="E162" s="108"/>
    </row>
  </sheetData>
  <sheetProtection/>
  <mergeCells count="2">
    <mergeCell ref="A5:F5"/>
    <mergeCell ref="A6:F6"/>
  </mergeCells>
  <printOptions horizontalCentered="1"/>
  <pageMargins left="0.25" right="0.25" top="0.75" bottom="0.75" header="0.3" footer="0.3"/>
  <pageSetup horizontalDpi="600" verticalDpi="600" orientation="portrait" scale="85" r:id="rId2"/>
  <rowBreaks count="3" manualBreakCount="3">
    <brk id="45" max="255" man="1"/>
    <brk id="64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2011-10-27T00:23:27Z</cp:lastPrinted>
  <dcterms:created xsi:type="dcterms:W3CDTF">2011-10-20T10:32:01Z</dcterms:created>
  <dcterms:modified xsi:type="dcterms:W3CDTF">2011-10-28T21:41:23Z</dcterms:modified>
  <cp:category/>
  <cp:version/>
  <cp:contentType/>
  <cp:contentStatus/>
</cp:coreProperties>
</file>